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netpub\Gladiatus\spreadsheets\Expeditions\Germania\"/>
    </mc:Choice>
  </mc:AlternateContent>
  <bookViews>
    <workbookView xWindow="0" yWindow="0" windowWidth="28800" windowHeight="12285" activeTab="3"/>
  </bookViews>
  <sheets>
    <sheet name="Bone Golem" sheetId="4" r:id="rId1"/>
    <sheet name="Lemures" sheetId="3" r:id="rId2"/>
    <sheet name="Ritualist" sheetId="2" r:id="rId3"/>
    <sheet name="Dracolich" sheetId="1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7" i="1"/>
  <c r="J6" i="1"/>
  <c r="J5" i="1"/>
  <c r="N16" i="1" l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F15" i="1" l="1"/>
  <c r="I8" i="1" l="1"/>
  <c r="I7" i="1"/>
  <c r="I6" i="1"/>
  <c r="I5" i="1"/>
  <c r="I4" i="1"/>
  <c r="E20" i="2" l="1"/>
  <c r="E20" i="3" l="1"/>
  <c r="E20" i="4" l="1"/>
  <c r="C21" i="1" l="1"/>
  <c r="E21" i="1" s="1"/>
  <c r="Q19" i="1"/>
  <c r="P19" i="1"/>
  <c r="O19" i="1"/>
  <c r="N19" i="1"/>
  <c r="M19" i="1"/>
  <c r="L19" i="1"/>
  <c r="K19" i="1"/>
  <c r="J19" i="1"/>
  <c r="I19" i="1"/>
  <c r="H19" i="1"/>
  <c r="F19" i="1"/>
  <c r="E19" i="1"/>
  <c r="D19" i="1"/>
  <c r="F10" i="1" s="1"/>
  <c r="C19" i="1"/>
  <c r="F7" i="1" s="1"/>
  <c r="B19" i="1"/>
  <c r="F4" i="1" s="1"/>
  <c r="Q18" i="1"/>
  <c r="P18" i="1"/>
  <c r="O18" i="1"/>
  <c r="N18" i="1"/>
  <c r="M18" i="1"/>
  <c r="L18" i="1"/>
  <c r="K18" i="1"/>
  <c r="J18" i="1"/>
  <c r="I18" i="1"/>
  <c r="H18" i="1"/>
  <c r="F18" i="1"/>
  <c r="E18" i="1"/>
  <c r="D18" i="1"/>
  <c r="E10" i="1" s="1"/>
  <c r="C18" i="1"/>
  <c r="E7" i="1" s="1"/>
  <c r="B18" i="1"/>
  <c r="E4" i="1" s="1"/>
  <c r="C20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F9" i="2" s="1"/>
  <c r="C18" i="2"/>
  <c r="F6" i="2" s="1"/>
  <c r="B18" i="2"/>
  <c r="F3" i="2" s="1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E9" i="2" s="1"/>
  <c r="C17" i="2"/>
  <c r="E6" i="2" s="1"/>
  <c r="B17" i="2"/>
  <c r="E3" i="2" s="1"/>
  <c r="C20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F9" i="3" s="1"/>
  <c r="C18" i="3"/>
  <c r="F6" i="3" s="1"/>
  <c r="B18" i="3"/>
  <c r="F3" i="3" s="1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E9" i="3" s="1"/>
  <c r="C17" i="3"/>
  <c r="E6" i="3" s="1"/>
  <c r="B17" i="3"/>
  <c r="E3" i="3" s="1"/>
  <c r="C17" i="4"/>
  <c r="E6" i="4" s="1"/>
  <c r="D17" i="4"/>
  <c r="E9" i="4" s="1"/>
  <c r="E17" i="4"/>
  <c r="F17" i="4"/>
  <c r="G17" i="4"/>
  <c r="H17" i="4"/>
  <c r="I17" i="4"/>
  <c r="J17" i="4"/>
  <c r="K17" i="4"/>
  <c r="L17" i="4"/>
  <c r="M17" i="4"/>
  <c r="N17" i="4"/>
  <c r="O17" i="4"/>
  <c r="P17" i="4"/>
  <c r="C18" i="4"/>
  <c r="F6" i="4" s="1"/>
  <c r="D18" i="4"/>
  <c r="F9" i="4" s="1"/>
  <c r="E18" i="4"/>
  <c r="F18" i="4"/>
  <c r="G18" i="4"/>
  <c r="H18" i="4"/>
  <c r="I18" i="4"/>
  <c r="J18" i="4"/>
  <c r="K18" i="4"/>
  <c r="L18" i="4"/>
  <c r="M18" i="4"/>
  <c r="N18" i="4"/>
  <c r="O18" i="4"/>
  <c r="P18" i="4"/>
  <c r="B18" i="4"/>
  <c r="F3" i="4" s="1"/>
  <c r="B17" i="4"/>
  <c r="E3" i="4" s="1"/>
  <c r="E23" i="1" l="1"/>
  <c r="E22" i="1"/>
  <c r="E22" i="2"/>
  <c r="E21" i="2"/>
  <c r="E22" i="3"/>
  <c r="E21" i="3"/>
  <c r="C20" i="4"/>
  <c r="E22" i="4" l="1"/>
  <c r="E21" i="4"/>
</calcChain>
</file>

<file path=xl/sharedStrings.xml><?xml version="1.0" encoding="utf-8"?>
<sst xmlns="http://schemas.openxmlformats.org/spreadsheetml/2006/main" count="458" uniqueCount="141">
  <si>
    <t>Item drop rate</t>
  </si>
  <si>
    <t>Test Subject:</t>
  </si>
  <si>
    <t>Honour</t>
  </si>
  <si>
    <t>Gold</t>
  </si>
  <si>
    <t>Item drop</t>
  </si>
  <si>
    <t>Item level</t>
  </si>
  <si>
    <t>Results:</t>
  </si>
  <si>
    <t>MIN</t>
  </si>
  <si>
    <t>MAX</t>
  </si>
  <si>
    <t>Item drop %</t>
  </si>
  <si>
    <t>%=</t>
  </si>
  <si>
    <t>Without bonus</t>
  </si>
  <si>
    <t>Without pact+bonus</t>
  </si>
  <si>
    <t>Level</t>
  </si>
  <si>
    <t>Strength</t>
  </si>
  <si>
    <t>Dexterity</t>
  </si>
  <si>
    <t>Agility</t>
  </si>
  <si>
    <t>Constitution</t>
  </si>
  <si>
    <t>Charisma</t>
  </si>
  <si>
    <t>Intelligence</t>
  </si>
  <si>
    <t>Armour</t>
  </si>
  <si>
    <t>Damage Min</t>
  </si>
  <si>
    <t>Damage Max</t>
  </si>
  <si>
    <t>Fight 1</t>
  </si>
  <si>
    <t>Fight 2</t>
  </si>
  <si>
    <t>Fight 3</t>
  </si>
  <si>
    <t>Fight 4</t>
  </si>
  <si>
    <t>Fight 5</t>
  </si>
  <si>
    <t>Fight 6</t>
  </si>
  <si>
    <t>Fight 7</t>
  </si>
  <si>
    <t>Fight 8</t>
  </si>
  <si>
    <t>Fight 9</t>
  </si>
  <si>
    <t>Fight 10</t>
  </si>
  <si>
    <t>Exp</t>
  </si>
  <si>
    <t>Fight 11</t>
  </si>
  <si>
    <t>Fight 12</t>
  </si>
  <si>
    <t>Fight 13</t>
  </si>
  <si>
    <t>Fight 14</t>
  </si>
  <si>
    <t>Fight 15</t>
  </si>
  <si>
    <t>Fight 16</t>
  </si>
  <si>
    <t>Fight 17</t>
  </si>
  <si>
    <t>Fight 18</t>
  </si>
  <si>
    <t>Fight 19</t>
  </si>
  <si>
    <t>Fight 20</t>
  </si>
  <si>
    <t>Bone Golem</t>
  </si>
  <si>
    <t>Ritualist</t>
  </si>
  <si>
    <t>Dracolich</t>
  </si>
  <si>
    <t>Fight 21</t>
  </si>
  <si>
    <t>Fight 22</t>
  </si>
  <si>
    <t>Fight 23</t>
  </si>
  <si>
    <t>Fight 24</t>
  </si>
  <si>
    <t>Fight 25</t>
  </si>
  <si>
    <t>Fight 26</t>
  </si>
  <si>
    <t>Fight 27</t>
  </si>
  <si>
    <t>Fight 28</t>
  </si>
  <si>
    <t>Fight 29</t>
  </si>
  <si>
    <t>Fight 30</t>
  </si>
  <si>
    <t>Fight 31</t>
  </si>
  <si>
    <t>Fight 32</t>
  </si>
  <si>
    <t>Fight 33</t>
  </si>
  <si>
    <t>Fight 34</t>
  </si>
  <si>
    <t>Fight 35</t>
  </si>
  <si>
    <t>Fight 36</t>
  </si>
  <si>
    <t>Fight 37</t>
  </si>
  <si>
    <t>Fight 38</t>
  </si>
  <si>
    <t>Fight 39</t>
  </si>
  <si>
    <t>Fight 40</t>
  </si>
  <si>
    <t>Fight 41</t>
  </si>
  <si>
    <t>Fight 42</t>
  </si>
  <si>
    <t>Fight 43</t>
  </si>
  <si>
    <t>Fight 44</t>
  </si>
  <si>
    <t>Fight 45</t>
  </si>
  <si>
    <t>Fight 46</t>
  </si>
  <si>
    <t>Fight 47</t>
  </si>
  <si>
    <t>Fight 48</t>
  </si>
  <si>
    <t>Fight 49</t>
  </si>
  <si>
    <t>Fight 50</t>
  </si>
  <si>
    <t>Fight 51</t>
  </si>
  <si>
    <t>Fight 52</t>
  </si>
  <si>
    <t>Fight 53</t>
  </si>
  <si>
    <t>Fight 54</t>
  </si>
  <si>
    <t>Fight 55</t>
  </si>
  <si>
    <t>Fight 56</t>
  </si>
  <si>
    <t>Fight 57</t>
  </si>
  <si>
    <t>Fight 58</t>
  </si>
  <si>
    <t>Fight 59</t>
  </si>
  <si>
    <t>Fight 60</t>
  </si>
  <si>
    <t>Fight 61</t>
  </si>
  <si>
    <t>Fight 62</t>
  </si>
  <si>
    <t>Fight 63</t>
  </si>
  <si>
    <t>Fight 64</t>
  </si>
  <si>
    <t>Fight 65</t>
  </si>
  <si>
    <t>Fight 66</t>
  </si>
  <si>
    <t>Fight 67</t>
  </si>
  <si>
    <t>Fight 68</t>
  </si>
  <si>
    <t>Fight 69</t>
  </si>
  <si>
    <t>Fight 70</t>
  </si>
  <si>
    <t>Fight 71</t>
  </si>
  <si>
    <t>Fight 72</t>
  </si>
  <si>
    <t>Fight 73</t>
  </si>
  <si>
    <t>Fight 74</t>
  </si>
  <si>
    <t>Fight 75</t>
  </si>
  <si>
    <t>Fight 76</t>
  </si>
  <si>
    <t>Fight 77</t>
  </si>
  <si>
    <t>Fight 78</t>
  </si>
  <si>
    <t>Fight 79</t>
  </si>
  <si>
    <t>Fight 80</t>
  </si>
  <si>
    <t>Fight 81</t>
  </si>
  <si>
    <t>Fight 82</t>
  </si>
  <si>
    <t>Fight 83</t>
  </si>
  <si>
    <t>Fight 84</t>
  </si>
  <si>
    <t>Fight 85</t>
  </si>
  <si>
    <t>Fight 86</t>
  </si>
  <si>
    <t>Fight 87</t>
  </si>
  <si>
    <t>Fight 88</t>
  </si>
  <si>
    <t>Fight 89</t>
  </si>
  <si>
    <t>Fight 90</t>
  </si>
  <si>
    <t>Fight 91</t>
  </si>
  <si>
    <t>Fight 92</t>
  </si>
  <si>
    <t>Fight 93</t>
  </si>
  <si>
    <t>Fight 94</t>
  </si>
  <si>
    <t>Fight 95</t>
  </si>
  <si>
    <t>Fight 96</t>
  </si>
  <si>
    <t>Fight 97</t>
  </si>
  <si>
    <t>Fight 98</t>
  </si>
  <si>
    <t>Fight 99</t>
  </si>
  <si>
    <t>Fight 100</t>
  </si>
  <si>
    <t>Lemures</t>
  </si>
  <si>
    <t>Item Quality</t>
  </si>
  <si>
    <t>Item drops:</t>
  </si>
  <si>
    <r>
      <rPr>
        <sz val="11"/>
        <color theme="8" tint="-0.249977111117893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 xml:space="preserve"> drops</t>
    </r>
  </si>
  <si>
    <r>
      <rPr>
        <sz val="11"/>
        <color rgb="FFFF00FF"/>
        <rFont val="Calibri"/>
        <family val="2"/>
        <scheme val="minor"/>
      </rPr>
      <t>Purple</t>
    </r>
    <r>
      <rPr>
        <sz val="11"/>
        <color theme="1"/>
        <rFont val="Calibri"/>
        <family val="2"/>
        <scheme val="minor"/>
      </rPr>
      <t xml:space="preserve"> drops</t>
    </r>
  </si>
  <si>
    <r>
      <rPr>
        <sz val="11"/>
        <color rgb="FFFF9900"/>
        <rFont val="Calibri"/>
        <family val="2"/>
        <scheme val="minor"/>
      </rPr>
      <t>Orange</t>
    </r>
    <r>
      <rPr>
        <sz val="11"/>
        <color theme="1"/>
        <rFont val="Calibri"/>
        <family val="2"/>
        <scheme val="minor"/>
      </rPr>
      <t xml:space="preserve"> drops</t>
    </r>
  </si>
  <si>
    <r>
      <rPr>
        <sz val="11"/>
        <color rgb="FFFF0000"/>
        <rFont val="Calibri"/>
        <family val="2"/>
        <scheme val="minor"/>
      </rPr>
      <t>Red</t>
    </r>
    <r>
      <rPr>
        <sz val="11"/>
        <color theme="1"/>
        <rFont val="Calibri"/>
        <family val="2"/>
        <scheme val="minor"/>
      </rPr>
      <t xml:space="preserve"> drops</t>
    </r>
  </si>
  <si>
    <t>Item Quality:</t>
  </si>
  <si>
    <t>Legend</t>
  </si>
  <si>
    <t>Average Item level drop</t>
  </si>
  <si>
    <t>Averages</t>
  </si>
  <si>
    <t>Experience</t>
  </si>
  <si>
    <t>Dmg Min</t>
  </si>
  <si>
    <t>Dmg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</si>
</sst>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FF99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20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/>
    <xf numFmtId="0" fontId="0" fillId="0" borderId="2" xfId="0" applyBorder="1"/>
    <xf numFmtId="9" fontId="3" fillId="0" borderId="2" xfId="1" applyFont="1" applyBorder="1"/>
    <xf numFmtId="9" fontId="0" fillId="0" borderId="0" xfId="0" applyNumberFormat="1"/>
    <xf numFmtId="0" fontId="3" fillId="0" borderId="2" xfId="0" applyFont="1" applyFill="1" applyBorder="1" applyAlignment="1">
      <alignment horizontal="center" vertical="center"/>
    </xf>
    <xf numFmtId="0" fontId="0" fillId="0" borderId="0" xfId="0" applyNumberFormat="1"/>
    <xf numFmtId="0" fontId="4" fillId="2" borderId="2" xfId="2" applyFont="1" applyBorder="1" applyAlignment="1">
      <alignment horizontal="center" vertical="center"/>
    </xf>
    <xf numFmtId="0" fontId="4" fillId="2" borderId="2" xfId="2" applyFont="1" applyBorder="1" applyAlignment="1">
      <alignment horizontal="center" vertical="center"/>
    </xf>
    <xf numFmtId="1" fontId="0" fillId="0" borderId="0" xfId="0" applyNumberFormat="1"/>
    <xf numFmtId="1" fontId="0" fillId="0" borderId="2" xfId="0" applyNumberFormat="1" applyBorder="1"/>
    <xf numFmtId="9" fontId="0" fillId="0" borderId="0" xfId="1" applyFont="1"/>
    <xf numFmtId="0" fontId="4" fillId="2" borderId="2" xfId="2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3">
    <cellStyle name="Input" xfId="2" builtinId="20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99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5" Type="http://schemas.openxmlformats.org/officeDocument/2006/relationships/image" Target="../media/image8.png"/><Relationship Id="rId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9" name="Picture 8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10" name="Picture 9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11" name="Picture 10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6" name="Picture 5" descr="http://s2.bg.gladiatus.gameforge.com/game/8761/img/npc/2/1_29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7" name="Picture 6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8" name="Picture 7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9" name="Picture 8" descr="http://s2.bg.gladiatus.gameforge.com/game/8761/img/npc/2/1_30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7" name="Picture 6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8" name="Picture 7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9" name="Picture 8" descr="http://s2.bg.gladiatus.gameforge.com/game/8761/img/npc/2/1_31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9</xdr:row>
      <xdr:rowOff>28575</xdr:rowOff>
    </xdr:from>
    <xdr:to>
      <xdr:col>3</xdr:col>
      <xdr:colOff>400051</xdr:colOff>
      <xdr:row>11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3</xdr:row>
      <xdr:rowOff>0</xdr:rowOff>
    </xdr:from>
    <xdr:to>
      <xdr:col>3</xdr:col>
      <xdr:colOff>342901</xdr:colOff>
      <xdr:row>4</xdr:row>
      <xdr:rowOff>133351</xdr:rowOff>
    </xdr:to>
    <xdr:pic>
      <xdr:nvPicPr>
        <xdr:cNvPr id="7" name="Picture 6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5</xdr:row>
      <xdr:rowOff>114300</xdr:rowOff>
    </xdr:from>
    <xdr:to>
      <xdr:col>3</xdr:col>
      <xdr:colOff>400050</xdr:colOff>
      <xdr:row>7</xdr:row>
      <xdr:rowOff>123825</xdr:rowOff>
    </xdr:to>
    <xdr:pic>
      <xdr:nvPicPr>
        <xdr:cNvPr id="8" name="Picture 7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2</xdr:col>
      <xdr:colOff>171450</xdr:colOff>
      <xdr:row>12</xdr:row>
      <xdr:rowOff>133350</xdr:rowOff>
    </xdr:to>
    <xdr:pic>
      <xdr:nvPicPr>
        <xdr:cNvPr id="9" name="Picture 8" descr="http://s2.bg.gladiatus.gameforge.com/game/8761/img/npc/2/1_32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314325</xdr:colOff>
      <xdr:row>1</xdr:row>
      <xdr:rowOff>0</xdr:rowOff>
    </xdr:from>
    <xdr:to>
      <xdr:col>26</xdr:col>
      <xdr:colOff>132687</xdr:colOff>
      <xdr:row>30</xdr:row>
      <xdr:rowOff>142167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991975" y="0"/>
          <a:ext cx="5304762" cy="56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workbookViewId="0">
      <selection activeCell="E13" sqref="E13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44</v>
      </c>
    </row>
    <row r="3" spans="1:16" x14ac:dyDescent="0.25">
      <c r="E3">
        <f>SUM(B17)</f>
        <v>5689</v>
      </c>
      <c r="F3">
        <f>SUM(B18)</f>
        <v>9465</v>
      </c>
    </row>
    <row r="6" spans="1:16" x14ac:dyDescent="0.25">
      <c r="E6" s="9">
        <f>SUM(C17)</f>
        <v>11</v>
      </c>
      <c r="F6">
        <f>SUM(C18)</f>
        <v>14</v>
      </c>
    </row>
    <row r="9" spans="1:16" x14ac:dyDescent="0.25">
      <c r="E9">
        <f>SUM(D17)</f>
        <v>570</v>
      </c>
      <c r="F9">
        <f>SUM(D18)</f>
        <v>922</v>
      </c>
    </row>
    <row r="11" spans="1:16" x14ac:dyDescent="0.25">
      <c r="F11" s="9"/>
    </row>
    <row r="13" spans="1:16" x14ac:dyDescent="0.25">
      <c r="C13" t="s">
        <v>0</v>
      </c>
      <c r="E13" s="7">
        <v>0.05</v>
      </c>
    </row>
    <row r="14" spans="1:16" x14ac:dyDescent="0.25">
      <c r="E14" s="7"/>
    </row>
    <row r="15" spans="1:16" x14ac:dyDescent="0.25">
      <c r="B15" t="s">
        <v>1</v>
      </c>
      <c r="C15" s="1" t="s">
        <v>44</v>
      </c>
      <c r="E15" s="7"/>
    </row>
    <row r="16" spans="1:16" x14ac:dyDescent="0.25">
      <c r="A16" s="15" t="s">
        <v>6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x14ac:dyDescent="0.25">
      <c r="A17" s="4" t="s">
        <v>7</v>
      </c>
      <c r="B17" s="2">
        <f t="shared" ref="B17:P17" si="0">MIN(B25:B101)</f>
        <v>5689</v>
      </c>
      <c r="C17" s="2">
        <f t="shared" si="0"/>
        <v>11</v>
      </c>
      <c r="D17" s="2">
        <f t="shared" si="0"/>
        <v>570</v>
      </c>
      <c r="E17" s="2">
        <f t="shared" si="0"/>
        <v>1</v>
      </c>
      <c r="F17" s="2">
        <f t="shared" si="0"/>
        <v>113</v>
      </c>
      <c r="G17" s="2">
        <f t="shared" si="0"/>
        <v>120</v>
      </c>
      <c r="H17" s="2">
        <f t="shared" si="0"/>
        <v>336</v>
      </c>
      <c r="I17" s="2">
        <f t="shared" si="0"/>
        <v>360</v>
      </c>
      <c r="J17" s="2">
        <f t="shared" si="0"/>
        <v>672</v>
      </c>
      <c r="K17" s="2">
        <f t="shared" si="0"/>
        <v>312</v>
      </c>
      <c r="L17" s="2">
        <f t="shared" si="0"/>
        <v>294</v>
      </c>
      <c r="M17" s="2">
        <f t="shared" si="0"/>
        <v>48</v>
      </c>
      <c r="N17" s="2">
        <f t="shared" si="0"/>
        <v>14290</v>
      </c>
      <c r="O17" s="2">
        <f t="shared" si="0"/>
        <v>351</v>
      </c>
      <c r="P17" s="2">
        <f t="shared" si="0"/>
        <v>430</v>
      </c>
    </row>
    <row r="18" spans="1:16" x14ac:dyDescent="0.25">
      <c r="A18" s="4" t="s">
        <v>8</v>
      </c>
      <c r="B18" s="2">
        <f t="shared" ref="B18:P18" si="1">MAX(B25:B101)</f>
        <v>9465</v>
      </c>
      <c r="C18" s="2">
        <f t="shared" si="1"/>
        <v>14</v>
      </c>
      <c r="D18" s="2">
        <f t="shared" si="1"/>
        <v>922</v>
      </c>
      <c r="E18" s="2">
        <f t="shared" si="1"/>
        <v>1</v>
      </c>
      <c r="F18" s="2">
        <f t="shared" si="1"/>
        <v>124</v>
      </c>
      <c r="G18" s="2">
        <f t="shared" si="1"/>
        <v>121</v>
      </c>
      <c r="H18" s="2">
        <f t="shared" si="1"/>
        <v>338</v>
      </c>
      <c r="I18" s="2">
        <f t="shared" si="1"/>
        <v>363</v>
      </c>
      <c r="J18" s="2">
        <f t="shared" si="1"/>
        <v>677</v>
      </c>
      <c r="K18" s="2">
        <f t="shared" si="1"/>
        <v>314</v>
      </c>
      <c r="L18" s="2">
        <f t="shared" si="1"/>
        <v>296</v>
      </c>
      <c r="M18" s="2">
        <f t="shared" si="1"/>
        <v>48</v>
      </c>
      <c r="N18" s="2">
        <f t="shared" si="1"/>
        <v>17947</v>
      </c>
      <c r="O18" s="2">
        <f t="shared" si="1"/>
        <v>354</v>
      </c>
      <c r="P18" s="2">
        <f t="shared" si="1"/>
        <v>434</v>
      </c>
    </row>
    <row r="20" spans="1:16" x14ac:dyDescent="0.25">
      <c r="B20" s="5" t="s">
        <v>9</v>
      </c>
      <c r="C20" s="5">
        <f>COUNTIF(E25:E54,1)</f>
        <v>4</v>
      </c>
      <c r="D20" s="5" t="s">
        <v>10</v>
      </c>
      <c r="E20" s="6">
        <f>C20/77</f>
        <v>5.1948051948051951E-2</v>
      </c>
    </row>
    <row r="21" spans="1:16" x14ac:dyDescent="0.25">
      <c r="B21" s="5"/>
      <c r="C21" s="5" t="s">
        <v>11</v>
      </c>
      <c r="D21" s="5"/>
      <c r="E21" s="6">
        <f>E20/1.1</f>
        <v>4.7225501770956316E-2</v>
      </c>
    </row>
    <row r="22" spans="1:16" x14ac:dyDescent="0.25">
      <c r="B22" s="5"/>
      <c r="C22" s="5" t="s">
        <v>12</v>
      </c>
      <c r="D22" s="5"/>
      <c r="E22" s="6">
        <f>E20/1.2</f>
        <v>4.3290043290043295E-2</v>
      </c>
    </row>
    <row r="23" spans="1:16" x14ac:dyDescent="0.25">
      <c r="F23" s="7"/>
      <c r="G23" s="7"/>
    </row>
    <row r="24" spans="1:16" x14ac:dyDescent="0.25">
      <c r="A24" s="10"/>
      <c r="B24" s="2" t="s">
        <v>3</v>
      </c>
      <c r="C24" s="2" t="s">
        <v>33</v>
      </c>
      <c r="D24" s="2" t="s">
        <v>2</v>
      </c>
      <c r="E24" s="2" t="s">
        <v>4</v>
      </c>
      <c r="F24" s="2" t="s">
        <v>5</v>
      </c>
      <c r="G24" s="2" t="s">
        <v>13</v>
      </c>
      <c r="H24" s="8" t="s">
        <v>14</v>
      </c>
      <c r="I24" s="8" t="s">
        <v>15</v>
      </c>
      <c r="J24" s="8" t="s">
        <v>16</v>
      </c>
      <c r="K24" s="8" t="s">
        <v>17</v>
      </c>
      <c r="L24" s="8" t="s">
        <v>18</v>
      </c>
      <c r="M24" s="8" t="s">
        <v>19</v>
      </c>
      <c r="N24" s="8" t="s">
        <v>20</v>
      </c>
      <c r="O24" s="8" t="s">
        <v>21</v>
      </c>
      <c r="P24" s="8" t="s">
        <v>22</v>
      </c>
    </row>
    <row r="25" spans="1:16" x14ac:dyDescent="0.25">
      <c r="A25" s="2" t="s">
        <v>23</v>
      </c>
      <c r="B25" s="3">
        <v>6380</v>
      </c>
      <c r="C25" s="3">
        <v>13</v>
      </c>
      <c r="D25" s="3">
        <v>841</v>
      </c>
      <c r="E25" s="3"/>
      <c r="F25" s="3"/>
      <c r="G25" s="3">
        <v>121</v>
      </c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25">
      <c r="A26" s="2" t="s">
        <v>24</v>
      </c>
      <c r="B26" s="3">
        <v>5947</v>
      </c>
      <c r="C26" s="3">
        <v>11</v>
      </c>
      <c r="D26" s="3">
        <v>882</v>
      </c>
      <c r="E26" s="3"/>
      <c r="F26" s="3"/>
      <c r="G26" s="3">
        <v>121</v>
      </c>
      <c r="H26" s="3"/>
      <c r="I26" s="3"/>
      <c r="J26" s="3"/>
      <c r="K26" s="3"/>
      <c r="L26" s="3"/>
      <c r="M26" s="3"/>
      <c r="N26" s="3"/>
      <c r="O26" s="3">
        <v>354</v>
      </c>
      <c r="P26" s="3">
        <v>434</v>
      </c>
    </row>
    <row r="27" spans="1:16" x14ac:dyDescent="0.25">
      <c r="A27" s="2" t="s">
        <v>25</v>
      </c>
      <c r="B27" s="3">
        <v>7938</v>
      </c>
      <c r="C27" s="3">
        <v>13</v>
      </c>
      <c r="D27" s="3">
        <v>627</v>
      </c>
      <c r="E27" s="3"/>
      <c r="F27" s="3"/>
      <c r="G27" s="3">
        <v>120</v>
      </c>
      <c r="H27" s="3"/>
      <c r="I27" s="3"/>
      <c r="J27" s="3"/>
      <c r="K27" s="3"/>
      <c r="L27" s="3"/>
      <c r="M27" s="3"/>
      <c r="N27" s="3">
        <v>15638</v>
      </c>
      <c r="O27" s="3">
        <v>351</v>
      </c>
      <c r="P27" s="3">
        <v>430</v>
      </c>
    </row>
    <row r="28" spans="1:16" x14ac:dyDescent="0.25">
      <c r="A28" s="2" t="s">
        <v>26</v>
      </c>
      <c r="B28" s="3">
        <v>9346</v>
      </c>
      <c r="C28" s="3">
        <v>14</v>
      </c>
      <c r="D28" s="3">
        <v>853</v>
      </c>
      <c r="E28" s="3"/>
      <c r="F28" s="3"/>
      <c r="G28" s="3">
        <v>121</v>
      </c>
      <c r="H28" s="3"/>
      <c r="I28" s="3"/>
      <c r="J28" s="3">
        <v>677</v>
      </c>
      <c r="K28" s="3"/>
      <c r="L28" s="3"/>
      <c r="M28" s="3"/>
      <c r="N28" s="3">
        <v>16638</v>
      </c>
      <c r="O28" s="3">
        <v>354</v>
      </c>
      <c r="P28" s="3">
        <v>434</v>
      </c>
    </row>
    <row r="29" spans="1:16" x14ac:dyDescent="0.25">
      <c r="A29" s="2" t="s">
        <v>27</v>
      </c>
      <c r="B29" s="3">
        <v>7713</v>
      </c>
      <c r="C29" s="3">
        <v>12</v>
      </c>
      <c r="D29" s="3">
        <v>872</v>
      </c>
      <c r="E29" s="3"/>
      <c r="F29" s="3"/>
      <c r="G29" s="3">
        <v>120</v>
      </c>
      <c r="H29" s="3">
        <v>336</v>
      </c>
      <c r="I29" s="3"/>
      <c r="J29" s="3">
        <v>672</v>
      </c>
      <c r="K29" s="3"/>
      <c r="L29" s="3"/>
      <c r="M29" s="3"/>
      <c r="N29" s="3">
        <v>15215</v>
      </c>
      <c r="O29" s="3">
        <v>351</v>
      </c>
      <c r="P29" s="3">
        <v>430</v>
      </c>
    </row>
    <row r="30" spans="1:16" x14ac:dyDescent="0.25">
      <c r="A30" s="2" t="s">
        <v>28</v>
      </c>
      <c r="B30" s="3">
        <v>9173</v>
      </c>
      <c r="C30" s="3">
        <v>12</v>
      </c>
      <c r="D30" s="3">
        <v>760</v>
      </c>
      <c r="E30" s="3"/>
      <c r="F30" s="3"/>
      <c r="G30" s="3">
        <v>121</v>
      </c>
      <c r="H30" s="3">
        <v>338</v>
      </c>
      <c r="I30" s="3"/>
      <c r="J30" s="3">
        <v>677</v>
      </c>
      <c r="K30" s="3">
        <v>314</v>
      </c>
      <c r="L30" s="3"/>
      <c r="M30" s="3"/>
      <c r="N30" s="3">
        <v>14855</v>
      </c>
      <c r="O30" s="3">
        <v>354</v>
      </c>
      <c r="P30" s="3">
        <v>434</v>
      </c>
    </row>
    <row r="31" spans="1:16" x14ac:dyDescent="0.25">
      <c r="A31" s="2" t="s">
        <v>29</v>
      </c>
      <c r="B31" s="3">
        <v>7372</v>
      </c>
      <c r="C31" s="3">
        <v>13</v>
      </c>
      <c r="D31" s="3">
        <v>598</v>
      </c>
      <c r="E31" s="3"/>
      <c r="F31" s="3"/>
      <c r="G31" s="3">
        <v>121</v>
      </c>
      <c r="H31" s="3">
        <v>338</v>
      </c>
      <c r="I31" s="3">
        <v>363</v>
      </c>
      <c r="J31" s="3">
        <v>677</v>
      </c>
      <c r="K31" s="3">
        <v>314</v>
      </c>
      <c r="L31" s="3"/>
      <c r="M31" s="3"/>
      <c r="N31" s="3">
        <v>16430</v>
      </c>
      <c r="O31" s="3">
        <v>354</v>
      </c>
      <c r="P31" s="3">
        <v>434</v>
      </c>
    </row>
    <row r="32" spans="1:16" x14ac:dyDescent="0.25">
      <c r="A32" s="2" t="s">
        <v>30</v>
      </c>
      <c r="B32" s="3">
        <v>8360</v>
      </c>
      <c r="C32" s="3">
        <v>12</v>
      </c>
      <c r="D32" s="3">
        <v>827</v>
      </c>
      <c r="E32" s="3"/>
      <c r="F32" s="3"/>
      <c r="G32" s="3">
        <v>121</v>
      </c>
      <c r="H32" s="3">
        <v>338</v>
      </c>
      <c r="I32" s="3">
        <v>363</v>
      </c>
      <c r="J32" s="3">
        <v>677</v>
      </c>
      <c r="K32" s="3">
        <v>314</v>
      </c>
      <c r="L32" s="3">
        <v>296</v>
      </c>
      <c r="M32" s="3"/>
      <c r="N32" s="3">
        <v>15672</v>
      </c>
      <c r="O32" s="3">
        <v>354</v>
      </c>
      <c r="P32" s="3">
        <v>434</v>
      </c>
    </row>
    <row r="33" spans="1:16" x14ac:dyDescent="0.25">
      <c r="A33" s="2" t="s">
        <v>31</v>
      </c>
      <c r="B33" s="3">
        <v>5689</v>
      </c>
      <c r="C33" s="3">
        <v>12</v>
      </c>
      <c r="D33" s="3">
        <v>732</v>
      </c>
      <c r="E33" s="3"/>
      <c r="F33" s="3"/>
      <c r="G33" s="3">
        <v>120</v>
      </c>
      <c r="H33" s="3">
        <v>336</v>
      </c>
      <c r="I33" s="3">
        <v>360</v>
      </c>
      <c r="J33" s="3">
        <v>672</v>
      </c>
      <c r="K33" s="3">
        <v>312</v>
      </c>
      <c r="L33" s="3">
        <v>294</v>
      </c>
      <c r="M33" s="3">
        <v>48</v>
      </c>
      <c r="N33" s="3">
        <v>14507</v>
      </c>
      <c r="O33" s="3">
        <v>351</v>
      </c>
      <c r="P33" s="3">
        <v>430</v>
      </c>
    </row>
    <row r="34" spans="1:16" x14ac:dyDescent="0.25">
      <c r="A34" s="2" t="s">
        <v>32</v>
      </c>
      <c r="B34" s="3">
        <v>8097</v>
      </c>
      <c r="C34" s="3">
        <v>13</v>
      </c>
      <c r="D34" s="3">
        <v>861</v>
      </c>
      <c r="E34" s="3">
        <v>1</v>
      </c>
      <c r="F34" s="3">
        <v>120</v>
      </c>
      <c r="G34" s="3">
        <v>120</v>
      </c>
      <c r="H34" s="3">
        <v>336</v>
      </c>
      <c r="I34" s="3">
        <v>360</v>
      </c>
      <c r="J34" s="3">
        <v>672</v>
      </c>
      <c r="K34" s="3">
        <v>312</v>
      </c>
      <c r="L34" s="3">
        <v>294</v>
      </c>
      <c r="M34" s="3">
        <v>48</v>
      </c>
      <c r="N34" s="3">
        <v>16871</v>
      </c>
      <c r="O34" s="3">
        <v>351</v>
      </c>
      <c r="P34" s="3">
        <v>430</v>
      </c>
    </row>
    <row r="35" spans="1:16" x14ac:dyDescent="0.25">
      <c r="A35" s="2" t="s">
        <v>34</v>
      </c>
      <c r="B35" s="3">
        <v>7594</v>
      </c>
      <c r="C35" s="3">
        <v>14</v>
      </c>
      <c r="D35" s="3">
        <v>600</v>
      </c>
      <c r="E35" s="3"/>
      <c r="F35" s="3"/>
      <c r="G35" s="3">
        <v>121</v>
      </c>
      <c r="H35" s="3">
        <v>338</v>
      </c>
      <c r="I35" s="3">
        <v>363</v>
      </c>
      <c r="J35" s="3">
        <v>677</v>
      </c>
      <c r="K35" s="3">
        <v>314</v>
      </c>
      <c r="L35" s="3">
        <v>296</v>
      </c>
      <c r="M35" s="3">
        <v>48</v>
      </c>
      <c r="N35" s="3">
        <v>17309</v>
      </c>
      <c r="O35" s="3">
        <v>354</v>
      </c>
      <c r="P35" s="3">
        <v>434</v>
      </c>
    </row>
    <row r="36" spans="1:16" x14ac:dyDescent="0.25">
      <c r="A36" s="2" t="s">
        <v>35</v>
      </c>
      <c r="B36" s="3">
        <v>9075</v>
      </c>
      <c r="C36" s="3">
        <v>14</v>
      </c>
      <c r="D36" s="3">
        <v>833</v>
      </c>
      <c r="E36" s="3"/>
      <c r="F36" s="3"/>
      <c r="G36" s="3">
        <v>120</v>
      </c>
      <c r="H36" s="3">
        <v>336</v>
      </c>
      <c r="I36" s="3">
        <v>360</v>
      </c>
      <c r="J36" s="3">
        <v>672</v>
      </c>
      <c r="K36" s="3">
        <v>312</v>
      </c>
      <c r="L36" s="3">
        <v>294</v>
      </c>
      <c r="M36" s="3">
        <v>48</v>
      </c>
      <c r="N36" s="3">
        <v>15530</v>
      </c>
      <c r="O36" s="3">
        <v>351</v>
      </c>
      <c r="P36" s="3">
        <v>430</v>
      </c>
    </row>
    <row r="37" spans="1:16" x14ac:dyDescent="0.25">
      <c r="A37" s="2" t="s">
        <v>36</v>
      </c>
      <c r="B37" s="3">
        <v>6471</v>
      </c>
      <c r="C37" s="3">
        <v>13</v>
      </c>
      <c r="D37" s="3">
        <v>573</v>
      </c>
      <c r="E37" s="3"/>
      <c r="F37" s="3"/>
      <c r="G37" s="3">
        <v>121</v>
      </c>
      <c r="H37" s="3">
        <v>338</v>
      </c>
      <c r="I37" s="3">
        <v>363</v>
      </c>
      <c r="J37" s="3">
        <v>677</v>
      </c>
      <c r="K37" s="3">
        <v>314</v>
      </c>
      <c r="L37" s="3">
        <v>296</v>
      </c>
      <c r="M37" s="3">
        <v>48</v>
      </c>
      <c r="N37" s="3">
        <v>15831</v>
      </c>
      <c r="O37" s="3">
        <v>354</v>
      </c>
      <c r="P37" s="3">
        <v>434</v>
      </c>
    </row>
    <row r="38" spans="1:16" x14ac:dyDescent="0.25">
      <c r="A38" s="2" t="s">
        <v>37</v>
      </c>
      <c r="B38" s="3">
        <v>7154</v>
      </c>
      <c r="C38" s="3">
        <v>14</v>
      </c>
      <c r="D38" s="3">
        <v>801</v>
      </c>
      <c r="E38" s="3"/>
      <c r="F38" s="3"/>
      <c r="G38" s="3">
        <v>120</v>
      </c>
      <c r="H38" s="3">
        <v>336</v>
      </c>
      <c r="I38" s="3">
        <v>360</v>
      </c>
      <c r="J38" s="3">
        <v>672</v>
      </c>
      <c r="K38" s="3">
        <v>312</v>
      </c>
      <c r="L38" s="3">
        <v>294</v>
      </c>
      <c r="M38" s="3">
        <v>48</v>
      </c>
      <c r="N38" s="3">
        <v>16530</v>
      </c>
      <c r="O38" s="3">
        <v>351</v>
      </c>
      <c r="P38" s="3">
        <v>430</v>
      </c>
    </row>
    <row r="39" spans="1:16" x14ac:dyDescent="0.25">
      <c r="A39" s="2" t="s">
        <v>38</v>
      </c>
      <c r="B39" s="3">
        <v>9169</v>
      </c>
      <c r="C39" s="3">
        <v>13</v>
      </c>
      <c r="D39" s="3">
        <v>915</v>
      </c>
      <c r="E39" s="3"/>
      <c r="F39" s="3"/>
      <c r="G39" s="3">
        <v>120</v>
      </c>
      <c r="H39" s="3">
        <v>336</v>
      </c>
      <c r="I39" s="3">
        <v>360</v>
      </c>
      <c r="J39" s="3">
        <v>672</v>
      </c>
      <c r="K39" s="3">
        <v>312</v>
      </c>
      <c r="L39" s="3">
        <v>294</v>
      </c>
      <c r="M39" s="3">
        <v>48</v>
      </c>
      <c r="N39" s="3">
        <v>17590</v>
      </c>
      <c r="O39" s="3">
        <v>351</v>
      </c>
      <c r="P39" s="3">
        <v>430</v>
      </c>
    </row>
    <row r="40" spans="1:16" x14ac:dyDescent="0.25">
      <c r="A40" s="2" t="s">
        <v>39</v>
      </c>
      <c r="B40" s="3">
        <v>5837</v>
      </c>
      <c r="C40" s="3">
        <v>12</v>
      </c>
      <c r="D40" s="3">
        <v>724</v>
      </c>
      <c r="E40" s="3"/>
      <c r="F40" s="3"/>
      <c r="G40" s="3">
        <v>121</v>
      </c>
      <c r="H40" s="3"/>
      <c r="I40" s="3"/>
      <c r="J40" s="3"/>
      <c r="K40" s="3"/>
      <c r="L40" s="3"/>
      <c r="M40" s="3"/>
      <c r="N40" s="3">
        <v>14997</v>
      </c>
      <c r="O40" s="3"/>
      <c r="P40" s="3"/>
    </row>
    <row r="41" spans="1:16" x14ac:dyDescent="0.25">
      <c r="A41" s="2" t="s">
        <v>40</v>
      </c>
      <c r="B41" s="3">
        <v>8552</v>
      </c>
      <c r="C41" s="3">
        <v>12</v>
      </c>
      <c r="D41" s="3">
        <v>620</v>
      </c>
      <c r="E41" s="3"/>
      <c r="F41" s="3"/>
      <c r="G41" s="3">
        <v>121</v>
      </c>
      <c r="H41" s="3"/>
      <c r="I41" s="3"/>
      <c r="J41" s="3"/>
      <c r="K41" s="3"/>
      <c r="L41" s="3"/>
      <c r="M41" s="3"/>
      <c r="N41" s="3">
        <v>14785</v>
      </c>
      <c r="O41" s="3"/>
      <c r="P41" s="3"/>
    </row>
    <row r="42" spans="1:16" x14ac:dyDescent="0.25">
      <c r="A42" s="2" t="s">
        <v>41</v>
      </c>
      <c r="B42" s="3">
        <v>6443</v>
      </c>
      <c r="C42" s="3">
        <v>13</v>
      </c>
      <c r="D42" s="3">
        <v>641</v>
      </c>
      <c r="E42" s="3"/>
      <c r="F42" s="3"/>
      <c r="G42" s="3">
        <v>121</v>
      </c>
      <c r="H42" s="3"/>
      <c r="I42" s="3"/>
      <c r="J42" s="3"/>
      <c r="K42" s="3"/>
      <c r="L42" s="3"/>
      <c r="M42" s="3"/>
      <c r="N42" s="3">
        <v>15437</v>
      </c>
      <c r="O42" s="3"/>
      <c r="P42" s="3"/>
    </row>
    <row r="43" spans="1:16" x14ac:dyDescent="0.25">
      <c r="A43" s="2" t="s">
        <v>42</v>
      </c>
      <c r="B43" s="3">
        <v>6295</v>
      </c>
      <c r="C43" s="3">
        <v>13</v>
      </c>
      <c r="D43" s="3">
        <v>768</v>
      </c>
      <c r="E43" s="3"/>
      <c r="F43" s="3"/>
      <c r="G43" s="3">
        <v>121</v>
      </c>
      <c r="H43" s="3"/>
      <c r="I43" s="3"/>
      <c r="J43" s="3"/>
      <c r="K43" s="3"/>
      <c r="L43" s="3"/>
      <c r="M43" s="3"/>
      <c r="N43" s="3">
        <v>15597</v>
      </c>
      <c r="O43" s="3"/>
      <c r="P43" s="3"/>
    </row>
    <row r="44" spans="1:16" x14ac:dyDescent="0.25">
      <c r="A44" s="2" t="s">
        <v>43</v>
      </c>
      <c r="B44" s="3">
        <v>6704</v>
      </c>
      <c r="C44" s="3">
        <v>11</v>
      </c>
      <c r="D44" s="3">
        <v>584</v>
      </c>
      <c r="E44" s="3"/>
      <c r="F44" s="3"/>
      <c r="G44" s="3">
        <v>120</v>
      </c>
      <c r="H44" s="3"/>
      <c r="I44" s="3"/>
      <c r="J44" s="3"/>
      <c r="K44" s="3"/>
      <c r="L44" s="3"/>
      <c r="M44" s="3"/>
      <c r="N44" s="3">
        <v>15893</v>
      </c>
      <c r="O44" s="3"/>
      <c r="P44" s="3"/>
    </row>
    <row r="45" spans="1:16" x14ac:dyDescent="0.25">
      <c r="A45" s="2" t="s">
        <v>47</v>
      </c>
      <c r="B45" s="3">
        <v>9270</v>
      </c>
      <c r="C45" s="3">
        <v>13</v>
      </c>
      <c r="D45" s="3">
        <v>910</v>
      </c>
      <c r="E45" s="3"/>
      <c r="F45" s="3"/>
      <c r="G45" s="3">
        <v>121</v>
      </c>
      <c r="H45" s="3"/>
      <c r="I45" s="3"/>
      <c r="J45" s="3"/>
      <c r="K45" s="3"/>
      <c r="L45" s="3"/>
      <c r="M45" s="3"/>
      <c r="N45" s="3">
        <v>17198</v>
      </c>
      <c r="O45" s="3"/>
      <c r="P45" s="3"/>
    </row>
    <row r="46" spans="1:16" x14ac:dyDescent="0.25">
      <c r="A46" s="2" t="s">
        <v>48</v>
      </c>
      <c r="B46" s="3">
        <v>5964</v>
      </c>
      <c r="C46" s="3">
        <v>12</v>
      </c>
      <c r="D46" s="3">
        <v>624</v>
      </c>
      <c r="E46" s="3">
        <v>1</v>
      </c>
      <c r="F46" s="3">
        <v>117</v>
      </c>
      <c r="G46" s="3">
        <v>120</v>
      </c>
      <c r="H46" s="3"/>
      <c r="I46" s="3"/>
      <c r="J46" s="3"/>
      <c r="K46" s="3"/>
      <c r="L46" s="3"/>
      <c r="M46" s="3"/>
      <c r="N46" s="3">
        <v>15933</v>
      </c>
      <c r="O46" s="3"/>
      <c r="P46" s="3"/>
    </row>
    <row r="47" spans="1:16" x14ac:dyDescent="0.25">
      <c r="A47" s="2" t="s">
        <v>49</v>
      </c>
      <c r="B47" s="3">
        <v>7070</v>
      </c>
      <c r="C47" s="3">
        <v>11</v>
      </c>
      <c r="D47" s="3">
        <v>868</v>
      </c>
      <c r="E47" s="3"/>
      <c r="F47" s="3"/>
      <c r="G47" s="3">
        <v>120</v>
      </c>
      <c r="H47" s="3"/>
      <c r="I47" s="3"/>
      <c r="J47" s="3"/>
      <c r="K47" s="3"/>
      <c r="L47" s="3"/>
      <c r="M47" s="3"/>
      <c r="N47" s="3">
        <v>16816</v>
      </c>
      <c r="O47" s="3"/>
      <c r="P47" s="3"/>
    </row>
    <row r="48" spans="1:16" x14ac:dyDescent="0.25">
      <c r="A48" s="2" t="s">
        <v>50</v>
      </c>
      <c r="B48" s="3">
        <v>8151</v>
      </c>
      <c r="C48" s="3">
        <v>12</v>
      </c>
      <c r="D48" s="3">
        <v>921</v>
      </c>
      <c r="E48" s="3"/>
      <c r="F48" s="3"/>
      <c r="G48" s="3">
        <v>120</v>
      </c>
      <c r="H48" s="3"/>
      <c r="I48" s="3"/>
      <c r="J48" s="3"/>
      <c r="K48" s="3"/>
      <c r="L48" s="3"/>
      <c r="M48" s="3"/>
      <c r="N48" s="3">
        <v>16592</v>
      </c>
      <c r="O48" s="3"/>
      <c r="P48" s="3"/>
    </row>
    <row r="49" spans="1:16" x14ac:dyDescent="0.25">
      <c r="A49" s="2" t="s">
        <v>51</v>
      </c>
      <c r="B49" s="3">
        <v>7907</v>
      </c>
      <c r="C49" s="3">
        <v>13</v>
      </c>
      <c r="D49" s="3">
        <v>707</v>
      </c>
      <c r="E49" s="3"/>
      <c r="F49" s="3"/>
      <c r="G49" s="3">
        <v>120</v>
      </c>
      <c r="H49" s="3"/>
      <c r="I49" s="3"/>
      <c r="J49" s="3"/>
      <c r="K49" s="3"/>
      <c r="L49" s="3"/>
      <c r="M49" s="3"/>
      <c r="N49" s="3">
        <v>16045</v>
      </c>
      <c r="O49" s="3"/>
      <c r="P49" s="3"/>
    </row>
    <row r="50" spans="1:16" x14ac:dyDescent="0.25">
      <c r="A50" s="2" t="s">
        <v>52</v>
      </c>
      <c r="B50" s="3">
        <v>7946</v>
      </c>
      <c r="C50" s="3">
        <v>13</v>
      </c>
      <c r="D50" s="3">
        <v>790</v>
      </c>
      <c r="E50" s="3"/>
      <c r="F50" s="3"/>
      <c r="G50" s="3">
        <v>121</v>
      </c>
      <c r="H50" s="3"/>
      <c r="I50" s="3"/>
      <c r="J50" s="3"/>
      <c r="K50" s="3"/>
      <c r="L50" s="3"/>
      <c r="M50" s="3"/>
      <c r="N50" s="3">
        <v>17784</v>
      </c>
      <c r="O50" s="3"/>
      <c r="P50" s="3"/>
    </row>
    <row r="51" spans="1:16" x14ac:dyDescent="0.25">
      <c r="A51" s="2" t="s">
        <v>53</v>
      </c>
      <c r="B51" s="3">
        <v>6713</v>
      </c>
      <c r="C51" s="3">
        <v>13</v>
      </c>
      <c r="D51" s="3">
        <v>619</v>
      </c>
      <c r="E51" s="3"/>
      <c r="F51" s="3"/>
      <c r="G51" s="3">
        <v>120</v>
      </c>
      <c r="H51" s="3"/>
      <c r="I51" s="3"/>
      <c r="J51" s="3"/>
      <c r="K51" s="3"/>
      <c r="L51" s="3"/>
      <c r="M51" s="3"/>
      <c r="N51" s="3">
        <v>14342</v>
      </c>
      <c r="O51" s="3"/>
      <c r="P51" s="3"/>
    </row>
    <row r="52" spans="1:16" x14ac:dyDescent="0.25">
      <c r="A52" s="2" t="s">
        <v>54</v>
      </c>
      <c r="B52" s="3">
        <v>8956</v>
      </c>
      <c r="C52" s="3">
        <v>13</v>
      </c>
      <c r="D52" s="3">
        <v>922</v>
      </c>
      <c r="E52" s="3">
        <v>1</v>
      </c>
      <c r="F52" s="3">
        <v>124</v>
      </c>
      <c r="G52" s="3">
        <v>121</v>
      </c>
      <c r="H52" s="3"/>
      <c r="I52" s="3"/>
      <c r="J52" s="3"/>
      <c r="K52" s="3"/>
      <c r="L52" s="3"/>
      <c r="M52" s="3"/>
      <c r="N52" s="3">
        <v>15229</v>
      </c>
      <c r="O52" s="3"/>
      <c r="P52" s="3"/>
    </row>
    <row r="53" spans="1:16" x14ac:dyDescent="0.25">
      <c r="A53" s="2" t="s">
        <v>55</v>
      </c>
      <c r="B53" s="3">
        <v>7645</v>
      </c>
      <c r="C53" s="3">
        <v>14</v>
      </c>
      <c r="D53" s="3">
        <v>783</v>
      </c>
      <c r="E53" s="3">
        <v>1</v>
      </c>
      <c r="F53" s="3">
        <v>119</v>
      </c>
      <c r="G53" s="3">
        <v>121</v>
      </c>
      <c r="H53" s="3"/>
      <c r="I53" s="3"/>
      <c r="J53" s="3"/>
      <c r="K53" s="3"/>
      <c r="L53" s="3"/>
      <c r="M53" s="3"/>
      <c r="N53" s="3">
        <v>15614</v>
      </c>
      <c r="O53" s="3"/>
      <c r="P53" s="3"/>
    </row>
    <row r="54" spans="1:16" x14ac:dyDescent="0.25">
      <c r="A54" s="2" t="s">
        <v>56</v>
      </c>
      <c r="B54" s="3">
        <v>9314</v>
      </c>
      <c r="C54" s="3">
        <v>12</v>
      </c>
      <c r="D54" s="3">
        <v>754</v>
      </c>
      <c r="E54" s="3"/>
      <c r="F54" s="3"/>
      <c r="G54" s="3">
        <v>121</v>
      </c>
      <c r="H54" s="3"/>
      <c r="I54" s="3"/>
      <c r="J54" s="3"/>
      <c r="K54" s="3"/>
      <c r="L54" s="3"/>
      <c r="M54" s="3"/>
      <c r="N54" s="3">
        <v>14517</v>
      </c>
      <c r="O54" s="3"/>
      <c r="P54" s="3"/>
    </row>
    <row r="55" spans="1:16" x14ac:dyDescent="0.25">
      <c r="A55" s="2" t="s">
        <v>57</v>
      </c>
      <c r="B55" s="3">
        <v>6713</v>
      </c>
      <c r="C55" s="3">
        <v>12</v>
      </c>
      <c r="D55" s="3">
        <v>912</v>
      </c>
      <c r="E55" s="3"/>
      <c r="F55" s="3"/>
      <c r="G55" s="3">
        <v>120</v>
      </c>
      <c r="H55" s="3"/>
      <c r="I55" s="3"/>
      <c r="J55" s="3"/>
      <c r="K55" s="3"/>
      <c r="L55" s="3"/>
      <c r="M55" s="3"/>
      <c r="N55" s="3">
        <v>16886</v>
      </c>
      <c r="O55" s="3"/>
      <c r="P55" s="3"/>
    </row>
    <row r="56" spans="1:16" x14ac:dyDescent="0.25">
      <c r="A56" s="2" t="s">
        <v>58</v>
      </c>
      <c r="B56" s="3">
        <v>9253</v>
      </c>
      <c r="C56" s="3">
        <v>13</v>
      </c>
      <c r="D56" s="3">
        <v>901</v>
      </c>
      <c r="E56" s="3"/>
      <c r="F56" s="3"/>
      <c r="G56" s="3">
        <v>120</v>
      </c>
      <c r="H56" s="3"/>
      <c r="I56" s="3"/>
      <c r="J56" s="3"/>
      <c r="K56" s="3"/>
      <c r="L56" s="3"/>
      <c r="M56" s="3"/>
      <c r="N56" s="3">
        <v>17126</v>
      </c>
      <c r="O56" s="3"/>
      <c r="P56" s="3"/>
    </row>
    <row r="57" spans="1:16" x14ac:dyDescent="0.25">
      <c r="A57" s="2" t="s">
        <v>59</v>
      </c>
      <c r="B57" s="3">
        <v>8087</v>
      </c>
      <c r="C57" s="3">
        <v>13</v>
      </c>
      <c r="D57" s="3">
        <v>867</v>
      </c>
      <c r="E57" s="3"/>
      <c r="F57" s="3"/>
      <c r="G57" s="3">
        <v>120</v>
      </c>
      <c r="H57" s="3"/>
      <c r="I57" s="3"/>
      <c r="J57" s="3"/>
      <c r="K57" s="3"/>
      <c r="L57" s="3"/>
      <c r="M57" s="3"/>
      <c r="N57" s="3">
        <v>16183</v>
      </c>
      <c r="O57" s="3"/>
      <c r="P57" s="3"/>
    </row>
    <row r="58" spans="1:16" x14ac:dyDescent="0.25">
      <c r="A58" s="2" t="s">
        <v>60</v>
      </c>
      <c r="B58" s="3">
        <v>6537</v>
      </c>
      <c r="C58" s="3">
        <v>11</v>
      </c>
      <c r="D58" s="3">
        <v>779</v>
      </c>
      <c r="E58" s="3"/>
      <c r="F58" s="3"/>
      <c r="G58" s="3">
        <v>121</v>
      </c>
      <c r="H58" s="3"/>
      <c r="I58" s="3"/>
      <c r="J58" s="3"/>
      <c r="K58" s="3"/>
      <c r="L58" s="3"/>
      <c r="M58" s="3"/>
      <c r="N58" s="3">
        <v>16651</v>
      </c>
      <c r="O58" s="3"/>
      <c r="P58" s="3"/>
    </row>
    <row r="59" spans="1:16" x14ac:dyDescent="0.25">
      <c r="A59" s="2" t="s">
        <v>61</v>
      </c>
      <c r="B59" s="3">
        <v>5911</v>
      </c>
      <c r="C59" s="3">
        <v>14</v>
      </c>
      <c r="D59" s="3">
        <v>821</v>
      </c>
      <c r="E59" s="3"/>
      <c r="F59" s="3"/>
      <c r="G59" s="3">
        <v>120</v>
      </c>
      <c r="H59" s="3"/>
      <c r="I59" s="3"/>
      <c r="J59" s="3"/>
      <c r="K59" s="3"/>
      <c r="L59" s="3"/>
      <c r="M59" s="3"/>
      <c r="N59" s="3">
        <v>17223</v>
      </c>
      <c r="O59" s="3"/>
      <c r="P59" s="3"/>
    </row>
    <row r="60" spans="1:16" x14ac:dyDescent="0.25">
      <c r="A60" s="2" t="s">
        <v>62</v>
      </c>
      <c r="B60" s="3">
        <v>6744</v>
      </c>
      <c r="C60" s="3">
        <v>13</v>
      </c>
      <c r="D60" s="3">
        <v>698</v>
      </c>
      <c r="E60" s="3"/>
      <c r="F60" s="3"/>
      <c r="G60" s="3">
        <v>121</v>
      </c>
      <c r="H60" s="3"/>
      <c r="I60" s="3"/>
      <c r="J60" s="3"/>
      <c r="K60" s="3"/>
      <c r="L60" s="3"/>
      <c r="M60" s="3"/>
      <c r="N60" s="3">
        <v>16411</v>
      </c>
      <c r="O60" s="3"/>
      <c r="P60" s="3"/>
    </row>
    <row r="61" spans="1:16" x14ac:dyDescent="0.25">
      <c r="A61" s="2" t="s">
        <v>63</v>
      </c>
      <c r="B61" s="3">
        <v>6051</v>
      </c>
      <c r="C61" s="3">
        <v>14</v>
      </c>
      <c r="D61" s="3">
        <v>734</v>
      </c>
      <c r="E61" s="3"/>
      <c r="F61" s="3"/>
      <c r="G61" s="3">
        <v>120</v>
      </c>
      <c r="H61" s="3"/>
      <c r="I61" s="3"/>
      <c r="J61" s="3"/>
      <c r="K61" s="3"/>
      <c r="L61" s="3"/>
      <c r="M61" s="3"/>
      <c r="N61" s="3">
        <v>17567</v>
      </c>
      <c r="O61" s="3"/>
      <c r="P61" s="3"/>
    </row>
    <row r="62" spans="1:16" x14ac:dyDescent="0.25">
      <c r="A62" s="2" t="s">
        <v>64</v>
      </c>
      <c r="B62" s="3">
        <v>8716</v>
      </c>
      <c r="C62" s="3">
        <v>14</v>
      </c>
      <c r="D62" s="3">
        <v>856</v>
      </c>
      <c r="E62" s="3"/>
      <c r="F62" s="3"/>
      <c r="G62" s="3">
        <v>120</v>
      </c>
      <c r="H62" s="3"/>
      <c r="I62" s="3"/>
      <c r="J62" s="3"/>
      <c r="K62" s="3"/>
      <c r="L62" s="3"/>
      <c r="M62" s="3"/>
      <c r="N62" s="3">
        <v>14290</v>
      </c>
      <c r="O62" s="3"/>
      <c r="P62" s="3"/>
    </row>
    <row r="63" spans="1:16" x14ac:dyDescent="0.25">
      <c r="A63" s="2" t="s">
        <v>65</v>
      </c>
      <c r="B63" s="3">
        <v>7085</v>
      </c>
      <c r="C63" s="3">
        <v>13</v>
      </c>
      <c r="D63" s="3">
        <v>675</v>
      </c>
      <c r="E63" s="3"/>
      <c r="F63" s="3"/>
      <c r="G63" s="3">
        <v>120</v>
      </c>
      <c r="H63" s="3"/>
      <c r="I63" s="3"/>
      <c r="J63" s="3"/>
      <c r="K63" s="3"/>
      <c r="L63" s="3"/>
      <c r="M63" s="3"/>
      <c r="N63" s="3">
        <v>17624</v>
      </c>
      <c r="O63" s="3"/>
      <c r="P63" s="3"/>
    </row>
    <row r="64" spans="1:16" x14ac:dyDescent="0.25">
      <c r="A64" s="2" t="s">
        <v>66</v>
      </c>
      <c r="B64" s="3">
        <v>6982</v>
      </c>
      <c r="C64" s="3">
        <v>13</v>
      </c>
      <c r="D64" s="3">
        <v>807</v>
      </c>
      <c r="E64" s="3"/>
      <c r="F64" s="3"/>
      <c r="G64" s="3">
        <v>120</v>
      </c>
      <c r="H64" s="3"/>
      <c r="I64" s="3"/>
      <c r="J64" s="3"/>
      <c r="K64" s="3"/>
      <c r="L64" s="3"/>
      <c r="M64" s="3"/>
      <c r="N64" s="3">
        <v>17669</v>
      </c>
      <c r="O64" s="3"/>
      <c r="P64" s="3"/>
    </row>
    <row r="65" spans="1:16" x14ac:dyDescent="0.25">
      <c r="A65" s="2" t="s">
        <v>67</v>
      </c>
      <c r="B65" s="3">
        <v>9331</v>
      </c>
      <c r="C65" s="3">
        <v>14</v>
      </c>
      <c r="D65" s="3">
        <v>786</v>
      </c>
      <c r="E65" s="3">
        <v>1</v>
      </c>
      <c r="F65" s="3">
        <v>119</v>
      </c>
      <c r="G65" s="3">
        <v>120</v>
      </c>
      <c r="H65" s="3"/>
      <c r="I65" s="3"/>
      <c r="J65" s="3"/>
      <c r="K65" s="3"/>
      <c r="L65" s="3"/>
      <c r="M65" s="3"/>
      <c r="N65" s="3">
        <v>14459</v>
      </c>
      <c r="O65" s="3"/>
      <c r="P65" s="3"/>
    </row>
    <row r="66" spans="1:16" x14ac:dyDescent="0.25">
      <c r="A66" s="2" t="s">
        <v>68</v>
      </c>
      <c r="B66" s="3">
        <v>8004</v>
      </c>
      <c r="C66" s="3">
        <v>14</v>
      </c>
      <c r="D66" s="3">
        <v>730</v>
      </c>
      <c r="E66" s="3"/>
      <c r="F66" s="3"/>
      <c r="G66" s="3">
        <v>120</v>
      </c>
      <c r="H66" s="3"/>
      <c r="I66" s="3"/>
      <c r="J66" s="3"/>
      <c r="K66" s="3"/>
      <c r="L66" s="3"/>
      <c r="M66" s="3"/>
      <c r="N66" s="3">
        <v>17191</v>
      </c>
      <c r="O66" s="3"/>
      <c r="P66" s="3"/>
    </row>
    <row r="67" spans="1:16" x14ac:dyDescent="0.25">
      <c r="A67" s="2" t="s">
        <v>69</v>
      </c>
      <c r="B67" s="3">
        <v>6432</v>
      </c>
      <c r="C67" s="3">
        <v>14</v>
      </c>
      <c r="D67" s="3">
        <v>870</v>
      </c>
      <c r="E67" s="3"/>
      <c r="F67" s="3"/>
      <c r="G67" s="3">
        <v>120</v>
      </c>
      <c r="H67" s="3"/>
      <c r="I67" s="3"/>
      <c r="J67" s="3"/>
      <c r="K67" s="3"/>
      <c r="L67" s="3"/>
      <c r="M67" s="3"/>
      <c r="N67" s="3">
        <v>16248</v>
      </c>
      <c r="O67" s="3"/>
      <c r="P67" s="3"/>
    </row>
    <row r="68" spans="1:16" x14ac:dyDescent="0.25">
      <c r="A68" s="2" t="s">
        <v>70</v>
      </c>
      <c r="B68" s="3">
        <v>7210</v>
      </c>
      <c r="C68" s="3">
        <v>14</v>
      </c>
      <c r="D68" s="3">
        <v>816</v>
      </c>
      <c r="E68" s="3"/>
      <c r="F68" s="3"/>
      <c r="G68" s="3">
        <v>120</v>
      </c>
      <c r="H68" s="3"/>
      <c r="I68" s="3"/>
      <c r="J68" s="3"/>
      <c r="K68" s="3"/>
      <c r="L68" s="3"/>
      <c r="M68" s="3"/>
      <c r="N68" s="3">
        <v>16029</v>
      </c>
      <c r="O68" s="3"/>
      <c r="P68" s="3"/>
    </row>
    <row r="69" spans="1:16" x14ac:dyDescent="0.25">
      <c r="A69" s="2" t="s">
        <v>71</v>
      </c>
      <c r="B69" s="3">
        <v>8206</v>
      </c>
      <c r="C69" s="3">
        <v>12</v>
      </c>
      <c r="D69" s="3">
        <v>765</v>
      </c>
      <c r="E69" s="3"/>
      <c r="F69" s="3"/>
      <c r="G69" s="3">
        <v>121</v>
      </c>
      <c r="H69" s="3"/>
      <c r="I69" s="3"/>
      <c r="J69" s="3"/>
      <c r="K69" s="3"/>
      <c r="L69" s="3"/>
      <c r="M69" s="3"/>
      <c r="N69" s="3">
        <v>15175</v>
      </c>
      <c r="O69" s="3"/>
      <c r="P69" s="3"/>
    </row>
    <row r="70" spans="1:16" x14ac:dyDescent="0.25">
      <c r="A70" s="2" t="s">
        <v>72</v>
      </c>
      <c r="B70" s="3">
        <v>9135</v>
      </c>
      <c r="C70" s="3">
        <v>11</v>
      </c>
      <c r="D70" s="3">
        <v>754</v>
      </c>
      <c r="E70" s="3">
        <v>1</v>
      </c>
      <c r="F70" s="3">
        <v>124</v>
      </c>
      <c r="G70" s="3">
        <v>121</v>
      </c>
      <c r="H70" s="3"/>
      <c r="I70" s="3"/>
      <c r="J70" s="3"/>
      <c r="K70" s="3"/>
      <c r="L70" s="3"/>
      <c r="M70" s="3"/>
      <c r="N70" s="3">
        <v>15432</v>
      </c>
      <c r="O70" s="3"/>
      <c r="P70" s="3"/>
    </row>
    <row r="71" spans="1:16" x14ac:dyDescent="0.25">
      <c r="A71" s="2" t="s">
        <v>73</v>
      </c>
      <c r="B71" s="3">
        <v>8489</v>
      </c>
      <c r="C71" s="3">
        <v>12</v>
      </c>
      <c r="D71" s="3">
        <v>835</v>
      </c>
      <c r="E71" s="3"/>
      <c r="F71" s="3"/>
      <c r="G71" s="3">
        <v>121</v>
      </c>
      <c r="H71" s="3"/>
      <c r="I71" s="3"/>
      <c r="J71" s="3"/>
      <c r="K71" s="3"/>
      <c r="L71" s="3"/>
      <c r="M71" s="3"/>
      <c r="N71" s="3">
        <v>16288</v>
      </c>
      <c r="O71" s="3"/>
      <c r="P71" s="3"/>
    </row>
    <row r="72" spans="1:16" x14ac:dyDescent="0.25">
      <c r="A72" s="2" t="s">
        <v>74</v>
      </c>
      <c r="B72" s="3">
        <v>9437</v>
      </c>
      <c r="C72" s="3">
        <v>13</v>
      </c>
      <c r="D72" s="3">
        <v>699</v>
      </c>
      <c r="E72" s="3">
        <v>1</v>
      </c>
      <c r="F72" s="3">
        <v>119</v>
      </c>
      <c r="G72" s="3">
        <v>121</v>
      </c>
      <c r="H72" s="3"/>
      <c r="I72" s="3"/>
      <c r="J72" s="3"/>
      <c r="K72" s="3"/>
      <c r="L72" s="3"/>
      <c r="M72" s="3"/>
      <c r="N72" s="3">
        <v>17553</v>
      </c>
      <c r="O72" s="3"/>
      <c r="P72" s="3"/>
    </row>
    <row r="73" spans="1:16" x14ac:dyDescent="0.25">
      <c r="A73" s="2" t="s">
        <v>75</v>
      </c>
      <c r="B73" s="3">
        <v>6323</v>
      </c>
      <c r="C73" s="3">
        <v>12</v>
      </c>
      <c r="D73" s="3">
        <v>892</v>
      </c>
      <c r="E73" s="3"/>
      <c r="F73" s="3"/>
      <c r="G73" s="3">
        <v>120</v>
      </c>
      <c r="H73" s="3"/>
      <c r="I73" s="3"/>
      <c r="J73" s="3"/>
      <c r="K73" s="3"/>
      <c r="L73" s="3"/>
      <c r="M73" s="3"/>
      <c r="N73" s="3">
        <v>14343</v>
      </c>
      <c r="O73" s="3"/>
      <c r="P73" s="3"/>
    </row>
    <row r="74" spans="1:16" x14ac:dyDescent="0.25">
      <c r="A74" s="2" t="s">
        <v>76</v>
      </c>
      <c r="B74" s="3">
        <v>8985</v>
      </c>
      <c r="C74" s="3">
        <v>11</v>
      </c>
      <c r="D74" s="3">
        <v>699</v>
      </c>
      <c r="E74" s="3">
        <v>1</v>
      </c>
      <c r="F74" s="3">
        <v>124</v>
      </c>
      <c r="G74" s="3">
        <v>120</v>
      </c>
      <c r="H74" s="3"/>
      <c r="I74" s="3"/>
      <c r="J74" s="3"/>
      <c r="K74" s="3"/>
      <c r="L74" s="3"/>
      <c r="M74" s="3"/>
      <c r="N74" s="3">
        <v>15828</v>
      </c>
      <c r="O74" s="3"/>
      <c r="P74" s="3"/>
    </row>
    <row r="75" spans="1:16" x14ac:dyDescent="0.25">
      <c r="A75" s="2" t="s">
        <v>77</v>
      </c>
      <c r="B75" s="3">
        <v>6236</v>
      </c>
      <c r="C75" s="3">
        <v>14</v>
      </c>
      <c r="D75" s="3">
        <v>719</v>
      </c>
      <c r="E75" s="3"/>
      <c r="F75" s="3"/>
      <c r="G75" s="3">
        <v>121</v>
      </c>
      <c r="H75" s="3"/>
      <c r="I75" s="3"/>
      <c r="J75" s="3"/>
      <c r="K75" s="3"/>
      <c r="L75" s="3"/>
      <c r="M75" s="3"/>
      <c r="N75" s="3">
        <v>14590</v>
      </c>
      <c r="O75" s="3"/>
      <c r="P75" s="3"/>
    </row>
    <row r="76" spans="1:16" x14ac:dyDescent="0.25">
      <c r="A76" s="2" t="s">
        <v>78</v>
      </c>
      <c r="B76" s="3">
        <v>8322</v>
      </c>
      <c r="C76" s="3">
        <v>12</v>
      </c>
      <c r="D76" s="3">
        <v>636</v>
      </c>
      <c r="E76" s="3"/>
      <c r="F76" s="3"/>
      <c r="G76" s="3">
        <v>120</v>
      </c>
      <c r="H76" s="3"/>
      <c r="I76" s="3"/>
      <c r="J76" s="3"/>
      <c r="K76" s="3"/>
      <c r="L76" s="3"/>
      <c r="M76" s="3"/>
      <c r="N76" s="3">
        <v>17637</v>
      </c>
      <c r="O76" s="3"/>
      <c r="P76" s="3"/>
    </row>
    <row r="77" spans="1:16" x14ac:dyDescent="0.25">
      <c r="A77" s="2" t="s">
        <v>79</v>
      </c>
      <c r="B77" s="3">
        <v>6876</v>
      </c>
      <c r="C77" s="3">
        <v>12</v>
      </c>
      <c r="D77" s="3">
        <v>870</v>
      </c>
      <c r="E77" s="3"/>
      <c r="F77" s="3"/>
      <c r="G77" s="3">
        <v>121</v>
      </c>
      <c r="H77" s="3"/>
      <c r="I77" s="3"/>
      <c r="J77" s="3"/>
      <c r="K77" s="3"/>
      <c r="L77" s="3"/>
      <c r="M77" s="3"/>
      <c r="N77" s="3">
        <v>17873</v>
      </c>
      <c r="O77" s="3"/>
      <c r="P77" s="3"/>
    </row>
    <row r="78" spans="1:16" x14ac:dyDescent="0.25">
      <c r="A78" s="2" t="s">
        <v>80</v>
      </c>
      <c r="B78" s="3">
        <v>9228</v>
      </c>
      <c r="C78" s="3">
        <v>13</v>
      </c>
      <c r="D78" s="3">
        <v>835</v>
      </c>
      <c r="E78" s="3">
        <v>1</v>
      </c>
      <c r="F78" s="3">
        <v>114</v>
      </c>
      <c r="G78" s="3">
        <v>120</v>
      </c>
      <c r="H78" s="3"/>
      <c r="I78" s="3"/>
      <c r="J78" s="3"/>
      <c r="K78" s="3"/>
      <c r="L78" s="3"/>
      <c r="M78" s="3"/>
      <c r="N78" s="3">
        <v>15510</v>
      </c>
      <c r="O78" s="3"/>
      <c r="P78" s="3"/>
    </row>
    <row r="79" spans="1:16" x14ac:dyDescent="0.25">
      <c r="A79" s="2" t="s">
        <v>81</v>
      </c>
      <c r="B79" s="3">
        <v>8931</v>
      </c>
      <c r="C79" s="3">
        <v>13</v>
      </c>
      <c r="D79" s="3">
        <v>871</v>
      </c>
      <c r="E79" s="3"/>
      <c r="F79" s="3"/>
      <c r="G79" s="3">
        <v>121</v>
      </c>
      <c r="H79" s="3"/>
      <c r="I79" s="3"/>
      <c r="J79" s="3"/>
      <c r="K79" s="3"/>
      <c r="L79" s="3"/>
      <c r="M79" s="3"/>
      <c r="N79" s="3">
        <v>14634</v>
      </c>
      <c r="O79" s="3"/>
      <c r="P79" s="3"/>
    </row>
    <row r="80" spans="1:16" x14ac:dyDescent="0.25">
      <c r="A80" s="2" t="s">
        <v>82</v>
      </c>
      <c r="B80" s="3">
        <v>8796</v>
      </c>
      <c r="C80" s="3">
        <v>13</v>
      </c>
      <c r="D80" s="3">
        <v>900</v>
      </c>
      <c r="E80" s="3">
        <v>1</v>
      </c>
      <c r="F80" s="3">
        <v>122</v>
      </c>
      <c r="G80" s="3">
        <v>121</v>
      </c>
      <c r="H80" s="3"/>
      <c r="I80" s="3"/>
      <c r="J80" s="3"/>
      <c r="K80" s="3"/>
      <c r="L80" s="3"/>
      <c r="M80" s="3"/>
      <c r="N80" s="3">
        <v>14695</v>
      </c>
      <c r="O80" s="3"/>
      <c r="P80" s="3"/>
    </row>
    <row r="81" spans="1:16" x14ac:dyDescent="0.25">
      <c r="A81" s="2" t="s">
        <v>83</v>
      </c>
      <c r="B81" s="3">
        <v>9465</v>
      </c>
      <c r="C81" s="3">
        <v>11</v>
      </c>
      <c r="D81" s="3">
        <v>627</v>
      </c>
      <c r="E81" s="3"/>
      <c r="F81" s="3"/>
      <c r="G81" s="3">
        <v>121</v>
      </c>
      <c r="H81" s="3"/>
      <c r="I81" s="3"/>
      <c r="J81" s="3"/>
      <c r="K81" s="3"/>
      <c r="L81" s="3"/>
      <c r="M81" s="3"/>
      <c r="N81" s="3">
        <v>17947</v>
      </c>
      <c r="O81" s="3"/>
      <c r="P81" s="3"/>
    </row>
    <row r="82" spans="1:16" x14ac:dyDescent="0.25">
      <c r="A82" s="2" t="s">
        <v>84</v>
      </c>
      <c r="B82" s="3">
        <v>9069</v>
      </c>
      <c r="C82" s="3">
        <v>12</v>
      </c>
      <c r="D82" s="3">
        <v>605</v>
      </c>
      <c r="E82" s="3"/>
      <c r="F82" s="3"/>
      <c r="G82" s="3">
        <v>120</v>
      </c>
      <c r="H82" s="3"/>
      <c r="I82" s="3"/>
      <c r="J82" s="3"/>
      <c r="K82" s="3"/>
      <c r="L82" s="3"/>
      <c r="M82" s="3"/>
      <c r="N82" s="3">
        <v>15522</v>
      </c>
      <c r="O82" s="3"/>
      <c r="P82" s="3"/>
    </row>
    <row r="83" spans="1:16" x14ac:dyDescent="0.25">
      <c r="A83" s="2" t="s">
        <v>85</v>
      </c>
      <c r="B83" s="3">
        <v>8762</v>
      </c>
      <c r="C83" s="3">
        <v>13</v>
      </c>
      <c r="D83" s="3">
        <v>679</v>
      </c>
      <c r="E83" s="3"/>
      <c r="F83" s="3"/>
      <c r="G83" s="3">
        <v>121</v>
      </c>
      <c r="H83" s="3"/>
      <c r="I83" s="3"/>
      <c r="J83" s="3"/>
      <c r="K83" s="3"/>
      <c r="L83" s="3"/>
      <c r="M83" s="3"/>
      <c r="N83" s="3">
        <v>17914</v>
      </c>
      <c r="O83" s="3"/>
      <c r="P83" s="3"/>
    </row>
    <row r="84" spans="1:16" x14ac:dyDescent="0.25">
      <c r="A84" s="2" t="s">
        <v>86</v>
      </c>
      <c r="B84" s="3">
        <v>8579</v>
      </c>
      <c r="C84" s="3">
        <v>12</v>
      </c>
      <c r="D84" s="3">
        <v>570</v>
      </c>
      <c r="E84" s="3"/>
      <c r="F84" s="3"/>
      <c r="G84" s="3">
        <v>120</v>
      </c>
      <c r="H84" s="3"/>
      <c r="I84" s="3"/>
      <c r="J84" s="3"/>
      <c r="K84" s="3"/>
      <c r="L84" s="3"/>
      <c r="M84" s="3"/>
      <c r="N84" s="3">
        <v>17197</v>
      </c>
      <c r="O84" s="3"/>
      <c r="P84" s="3"/>
    </row>
    <row r="85" spans="1:16" x14ac:dyDescent="0.25">
      <c r="A85" s="2" t="s">
        <v>87</v>
      </c>
      <c r="B85" s="3">
        <v>8462</v>
      </c>
      <c r="C85" s="3">
        <v>12</v>
      </c>
      <c r="D85" s="3">
        <v>632</v>
      </c>
      <c r="E85" s="3">
        <v>1</v>
      </c>
      <c r="F85" s="3">
        <v>115</v>
      </c>
      <c r="G85" s="3">
        <v>121</v>
      </c>
      <c r="H85" s="3"/>
      <c r="I85" s="3"/>
      <c r="J85" s="3"/>
      <c r="K85" s="3"/>
      <c r="L85" s="3"/>
      <c r="M85" s="3"/>
      <c r="N85" s="3">
        <v>17069</v>
      </c>
      <c r="O85" s="3"/>
      <c r="P85" s="3"/>
    </row>
    <row r="86" spans="1:16" x14ac:dyDescent="0.25">
      <c r="A86" s="2" t="s">
        <v>88</v>
      </c>
      <c r="B86" s="3">
        <v>7960</v>
      </c>
      <c r="C86" s="3">
        <v>12</v>
      </c>
      <c r="D86" s="3">
        <v>641</v>
      </c>
      <c r="E86" s="3">
        <v>1</v>
      </c>
      <c r="F86" s="3">
        <v>113</v>
      </c>
      <c r="G86" s="3">
        <v>120</v>
      </c>
      <c r="H86" s="3"/>
      <c r="I86" s="3"/>
      <c r="J86" s="3"/>
      <c r="K86" s="3"/>
      <c r="L86" s="3"/>
      <c r="M86" s="3"/>
      <c r="N86" s="3">
        <v>16294</v>
      </c>
      <c r="O86" s="3"/>
      <c r="P86" s="3"/>
    </row>
    <row r="87" spans="1:16" x14ac:dyDescent="0.25">
      <c r="A87" s="2" t="s">
        <v>89</v>
      </c>
      <c r="B87" s="3">
        <v>6242</v>
      </c>
      <c r="C87" s="3">
        <v>13</v>
      </c>
      <c r="D87" s="3">
        <v>666</v>
      </c>
      <c r="E87" s="3"/>
      <c r="F87" s="3"/>
      <c r="G87" s="3">
        <v>120</v>
      </c>
      <c r="H87" s="3"/>
      <c r="I87" s="3"/>
      <c r="J87" s="3"/>
      <c r="K87" s="3"/>
      <c r="L87" s="3"/>
      <c r="M87" s="3"/>
      <c r="N87" s="3">
        <v>15470</v>
      </c>
      <c r="O87" s="3"/>
      <c r="P87" s="3"/>
    </row>
    <row r="88" spans="1:16" x14ac:dyDescent="0.25">
      <c r="A88" s="2" t="s">
        <v>90</v>
      </c>
      <c r="B88" s="3">
        <v>7863</v>
      </c>
      <c r="C88" s="3">
        <v>14</v>
      </c>
      <c r="D88" s="3">
        <v>830</v>
      </c>
      <c r="E88" s="3">
        <v>1</v>
      </c>
      <c r="F88" s="3">
        <v>114</v>
      </c>
      <c r="G88" s="3">
        <v>120</v>
      </c>
      <c r="H88" s="3"/>
      <c r="I88" s="3"/>
      <c r="J88" s="3"/>
      <c r="K88" s="3"/>
      <c r="L88" s="3"/>
      <c r="M88" s="3"/>
      <c r="N88" s="3">
        <v>17779</v>
      </c>
      <c r="O88" s="3"/>
      <c r="P88" s="3"/>
    </row>
    <row r="89" spans="1:16" x14ac:dyDescent="0.25">
      <c r="A89" s="2" t="s">
        <v>91</v>
      </c>
      <c r="B89" s="3">
        <v>6232</v>
      </c>
      <c r="C89" s="3">
        <v>11</v>
      </c>
      <c r="D89" s="3">
        <v>679</v>
      </c>
      <c r="E89" s="3">
        <v>1</v>
      </c>
      <c r="F89" s="3">
        <v>123</v>
      </c>
      <c r="G89" s="3">
        <v>120</v>
      </c>
      <c r="H89" s="3"/>
      <c r="I89" s="3"/>
      <c r="J89" s="3"/>
      <c r="K89" s="3"/>
      <c r="L89" s="3"/>
      <c r="M89" s="3"/>
      <c r="N89" s="3">
        <v>15259</v>
      </c>
      <c r="O89" s="3"/>
      <c r="P89" s="3"/>
    </row>
    <row r="90" spans="1:16" x14ac:dyDescent="0.25">
      <c r="A90" s="2" t="s">
        <v>92</v>
      </c>
      <c r="B90" s="3">
        <v>6948</v>
      </c>
      <c r="C90" s="3">
        <v>11</v>
      </c>
      <c r="D90" s="3">
        <v>650</v>
      </c>
      <c r="E90" s="3"/>
      <c r="F90" s="3"/>
      <c r="G90" s="3">
        <v>120</v>
      </c>
      <c r="H90" s="3"/>
      <c r="I90" s="3"/>
      <c r="J90" s="3"/>
      <c r="K90" s="3"/>
      <c r="L90" s="3"/>
      <c r="M90" s="3"/>
      <c r="N90" s="3">
        <v>14547</v>
      </c>
      <c r="O90" s="3"/>
      <c r="P90" s="3"/>
    </row>
    <row r="91" spans="1:16" x14ac:dyDescent="0.25">
      <c r="A91" s="2" t="s">
        <v>93</v>
      </c>
      <c r="B91" s="3">
        <v>6102</v>
      </c>
      <c r="C91" s="3">
        <v>11</v>
      </c>
      <c r="D91" s="3">
        <v>669</v>
      </c>
      <c r="E91" s="3"/>
      <c r="F91" s="3"/>
      <c r="G91" s="3">
        <v>121</v>
      </c>
      <c r="H91" s="3"/>
      <c r="I91" s="3"/>
      <c r="J91" s="3"/>
      <c r="K91" s="3"/>
      <c r="L91" s="3"/>
      <c r="M91" s="3"/>
      <c r="N91" s="3">
        <v>14916</v>
      </c>
      <c r="O91" s="3"/>
      <c r="P91" s="3"/>
    </row>
    <row r="92" spans="1:16" x14ac:dyDescent="0.25">
      <c r="A92" s="2" t="s">
        <v>94</v>
      </c>
      <c r="B92" s="3">
        <v>6782</v>
      </c>
      <c r="C92" s="3">
        <v>14</v>
      </c>
      <c r="D92" s="3">
        <v>658</v>
      </c>
      <c r="E92" s="3"/>
      <c r="F92" s="3"/>
      <c r="G92" s="3">
        <v>120</v>
      </c>
      <c r="H92" s="3"/>
      <c r="I92" s="3"/>
      <c r="J92" s="3"/>
      <c r="K92" s="3"/>
      <c r="L92" s="3"/>
      <c r="M92" s="3"/>
      <c r="N92" s="3">
        <v>16724</v>
      </c>
      <c r="O92" s="3"/>
      <c r="P92" s="3"/>
    </row>
    <row r="93" spans="1:16" x14ac:dyDescent="0.25">
      <c r="A93" s="2" t="s">
        <v>95</v>
      </c>
      <c r="B93" s="3">
        <v>8619</v>
      </c>
      <c r="C93" s="3">
        <v>11</v>
      </c>
      <c r="D93" s="3">
        <v>825</v>
      </c>
      <c r="E93" s="3"/>
      <c r="F93" s="3"/>
      <c r="G93" s="3">
        <v>120</v>
      </c>
      <c r="H93" s="3"/>
      <c r="I93" s="3"/>
      <c r="J93" s="3"/>
      <c r="K93" s="3"/>
      <c r="L93" s="3"/>
      <c r="M93" s="3"/>
      <c r="N93" s="3">
        <v>14756</v>
      </c>
      <c r="O93" s="3"/>
      <c r="P93" s="3"/>
    </row>
    <row r="94" spans="1:16" x14ac:dyDescent="0.25">
      <c r="A94" s="2" t="s">
        <v>96</v>
      </c>
      <c r="B94" s="3">
        <v>7246</v>
      </c>
      <c r="C94" s="3">
        <v>13</v>
      </c>
      <c r="D94" s="3">
        <v>571</v>
      </c>
      <c r="E94" s="3">
        <v>1</v>
      </c>
      <c r="F94" s="3">
        <v>114</v>
      </c>
      <c r="G94" s="3">
        <v>121</v>
      </c>
      <c r="H94" s="3"/>
      <c r="I94" s="3"/>
      <c r="J94" s="3"/>
      <c r="K94" s="3"/>
      <c r="L94" s="3"/>
      <c r="M94" s="3"/>
      <c r="N94" s="3">
        <v>16629</v>
      </c>
      <c r="O94" s="3"/>
      <c r="P94" s="3"/>
    </row>
    <row r="95" spans="1:16" x14ac:dyDescent="0.25">
      <c r="A95" s="2" t="s">
        <v>97</v>
      </c>
      <c r="B95" s="3">
        <v>8098</v>
      </c>
      <c r="C95" s="3">
        <v>11</v>
      </c>
      <c r="D95" s="3">
        <v>572</v>
      </c>
      <c r="E95" s="3"/>
      <c r="F95" s="3"/>
      <c r="G95" s="3">
        <v>120</v>
      </c>
      <c r="H95" s="3"/>
      <c r="I95" s="3"/>
      <c r="J95" s="3"/>
      <c r="K95" s="3"/>
      <c r="L95" s="3"/>
      <c r="M95" s="3"/>
      <c r="N95" s="3">
        <v>17492</v>
      </c>
      <c r="O95" s="3"/>
      <c r="P95" s="3"/>
    </row>
    <row r="96" spans="1:16" x14ac:dyDescent="0.25">
      <c r="A96" s="2" t="s">
        <v>98</v>
      </c>
      <c r="B96" s="3">
        <v>5845</v>
      </c>
      <c r="C96" s="3">
        <v>12</v>
      </c>
      <c r="D96" s="3">
        <v>623</v>
      </c>
      <c r="E96" s="3"/>
      <c r="F96" s="3"/>
      <c r="G96" s="3">
        <v>120</v>
      </c>
      <c r="H96" s="3"/>
      <c r="I96" s="3"/>
      <c r="J96" s="3"/>
      <c r="K96" s="3"/>
      <c r="L96" s="3"/>
      <c r="M96" s="3"/>
      <c r="N96" s="3">
        <v>17637</v>
      </c>
      <c r="O96" s="3"/>
      <c r="P96" s="3"/>
    </row>
    <row r="97" spans="1:16" x14ac:dyDescent="0.25">
      <c r="A97" s="2" t="s">
        <v>99</v>
      </c>
      <c r="B97" s="3">
        <v>7472</v>
      </c>
      <c r="C97" s="3">
        <v>13</v>
      </c>
      <c r="D97" s="3">
        <v>709</v>
      </c>
      <c r="E97" s="3"/>
      <c r="F97" s="3"/>
      <c r="G97" s="3">
        <v>121</v>
      </c>
      <c r="H97" s="3"/>
      <c r="I97" s="3"/>
      <c r="J97" s="3"/>
      <c r="K97" s="3"/>
      <c r="L97" s="3"/>
      <c r="M97" s="3"/>
      <c r="N97" s="3">
        <v>14703</v>
      </c>
      <c r="O97" s="3"/>
      <c r="P97" s="3"/>
    </row>
    <row r="98" spans="1:16" x14ac:dyDescent="0.25">
      <c r="A98" s="2" t="s">
        <v>100</v>
      </c>
      <c r="B98" s="3">
        <v>6509</v>
      </c>
      <c r="C98" s="3">
        <v>13</v>
      </c>
      <c r="D98" s="3">
        <v>611</v>
      </c>
      <c r="E98" s="3"/>
      <c r="F98" s="3"/>
      <c r="G98" s="3">
        <v>121</v>
      </c>
      <c r="H98" s="3"/>
      <c r="I98" s="3"/>
      <c r="J98" s="3"/>
      <c r="K98" s="3"/>
      <c r="L98" s="3"/>
      <c r="M98" s="3"/>
      <c r="N98" s="3">
        <v>14955</v>
      </c>
      <c r="O98" s="3"/>
      <c r="P98" s="3"/>
    </row>
    <row r="99" spans="1:16" x14ac:dyDescent="0.25">
      <c r="A99" s="2" t="s">
        <v>101</v>
      </c>
      <c r="B99" s="3">
        <v>8203</v>
      </c>
      <c r="C99" s="3">
        <v>12</v>
      </c>
      <c r="D99" s="3">
        <v>644</v>
      </c>
      <c r="E99" s="3"/>
      <c r="F99" s="3"/>
      <c r="G99" s="3">
        <v>121</v>
      </c>
      <c r="H99" s="3"/>
      <c r="I99" s="3"/>
      <c r="J99" s="3"/>
      <c r="K99" s="3"/>
      <c r="L99" s="3"/>
      <c r="M99" s="3"/>
      <c r="N99" s="3">
        <v>17517</v>
      </c>
      <c r="O99" s="3"/>
      <c r="P99" s="3"/>
    </row>
    <row r="100" spans="1:16" x14ac:dyDescent="0.25">
      <c r="A100" s="2" t="s">
        <v>102</v>
      </c>
      <c r="B100" s="3">
        <v>7335</v>
      </c>
      <c r="C100" s="3">
        <v>13</v>
      </c>
      <c r="D100" s="3">
        <v>804</v>
      </c>
      <c r="E100" s="3"/>
      <c r="F100" s="3"/>
      <c r="G100" s="3">
        <v>121</v>
      </c>
      <c r="H100" s="3"/>
      <c r="I100" s="3"/>
      <c r="J100" s="3"/>
      <c r="K100" s="3"/>
      <c r="L100" s="3"/>
      <c r="M100" s="3"/>
      <c r="N100" s="3">
        <v>16284</v>
      </c>
      <c r="O100" s="3"/>
      <c r="P100" s="3"/>
    </row>
    <row r="101" spans="1:16" x14ac:dyDescent="0.25">
      <c r="A101" s="2" t="s">
        <v>103</v>
      </c>
      <c r="B101" s="3">
        <v>6148</v>
      </c>
      <c r="C101" s="3">
        <v>13</v>
      </c>
      <c r="D101" s="3">
        <v>672</v>
      </c>
      <c r="E101" s="3"/>
      <c r="F101" s="3"/>
      <c r="G101" s="3">
        <v>121</v>
      </c>
      <c r="H101" s="3"/>
      <c r="I101" s="3"/>
      <c r="J101" s="3"/>
      <c r="K101" s="3"/>
      <c r="L101" s="3"/>
      <c r="M101" s="3"/>
      <c r="N101" s="3">
        <v>17586</v>
      </c>
      <c r="O101" s="3"/>
      <c r="P101" s="3"/>
    </row>
  </sheetData>
  <mergeCells count="1">
    <mergeCell ref="A16:P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workbookViewId="0">
      <selection activeCell="G3" sqref="G3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8" max="10" width="9.140625" customWidth="1"/>
    <col min="11" max="11" width="12" customWidth="1"/>
    <col min="12" max="12" width="9.140625" customWidth="1"/>
    <col min="13" max="13" width="11.5703125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127</v>
      </c>
    </row>
    <row r="3" spans="1:16" x14ac:dyDescent="0.25">
      <c r="E3">
        <f>SUM(B17)</f>
        <v>5737</v>
      </c>
      <c r="F3">
        <f>SUM(B18)</f>
        <v>9516</v>
      </c>
    </row>
    <row r="6" spans="1:16" x14ac:dyDescent="0.25">
      <c r="E6" s="9">
        <f>SUM(C17)</f>
        <v>11</v>
      </c>
      <c r="F6">
        <f>SUM(C18)</f>
        <v>14</v>
      </c>
    </row>
    <row r="9" spans="1:16" x14ac:dyDescent="0.25">
      <c r="E9">
        <f>SUM(D17)</f>
        <v>590</v>
      </c>
      <c r="F9">
        <f>SUM(D18)</f>
        <v>976</v>
      </c>
    </row>
    <row r="13" spans="1:16" x14ac:dyDescent="0.25">
      <c r="C13" t="s">
        <v>0</v>
      </c>
      <c r="E13" s="7">
        <v>0.08</v>
      </c>
    </row>
    <row r="14" spans="1:16" x14ac:dyDescent="0.25">
      <c r="E14" s="7"/>
      <c r="F14" s="7"/>
    </row>
    <row r="15" spans="1:16" x14ac:dyDescent="0.25">
      <c r="B15" t="s">
        <v>1</v>
      </c>
      <c r="C15" s="1" t="s">
        <v>127</v>
      </c>
      <c r="E15" s="7"/>
    </row>
    <row r="16" spans="1:16" x14ac:dyDescent="0.25">
      <c r="A16" s="15" t="s">
        <v>6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x14ac:dyDescent="0.25">
      <c r="A17" s="4" t="s">
        <v>7</v>
      </c>
      <c r="B17" s="2">
        <f t="shared" ref="B17:P17" si="0">MIN(B25:B72)</f>
        <v>5737</v>
      </c>
      <c r="C17" s="2">
        <f t="shared" si="0"/>
        <v>11</v>
      </c>
      <c r="D17" s="2">
        <f t="shared" si="0"/>
        <v>590</v>
      </c>
      <c r="E17" s="2">
        <f t="shared" si="0"/>
        <v>1</v>
      </c>
      <c r="F17" s="2">
        <f t="shared" si="0"/>
        <v>115</v>
      </c>
      <c r="G17" s="2">
        <f t="shared" si="0"/>
        <v>121</v>
      </c>
      <c r="H17" s="2">
        <f t="shared" si="0"/>
        <v>121</v>
      </c>
      <c r="I17" s="2">
        <f t="shared" si="0"/>
        <v>695</v>
      </c>
      <c r="J17" s="2">
        <f t="shared" si="0"/>
        <v>1016</v>
      </c>
      <c r="K17" s="2">
        <f t="shared" si="0"/>
        <v>121</v>
      </c>
      <c r="L17" s="2">
        <f t="shared" si="0"/>
        <v>762</v>
      </c>
      <c r="M17" s="2">
        <f t="shared" si="0"/>
        <v>290</v>
      </c>
      <c r="N17" s="2">
        <f t="shared" si="0"/>
        <v>2575</v>
      </c>
      <c r="O17" s="2">
        <f t="shared" si="0"/>
        <v>372</v>
      </c>
      <c r="P17" s="2">
        <f t="shared" si="0"/>
        <v>457</v>
      </c>
    </row>
    <row r="18" spans="1:16" x14ac:dyDescent="0.25">
      <c r="A18" s="4" t="s">
        <v>8</v>
      </c>
      <c r="B18" s="2">
        <f t="shared" ref="B18:P18" si="1">MAX(B25:B72)</f>
        <v>9516</v>
      </c>
      <c r="C18" s="2">
        <f t="shared" si="1"/>
        <v>14</v>
      </c>
      <c r="D18" s="2">
        <f t="shared" si="1"/>
        <v>976</v>
      </c>
      <c r="E18" s="2">
        <f t="shared" si="1"/>
        <v>1</v>
      </c>
      <c r="F18" s="2">
        <f t="shared" si="1"/>
        <v>124</v>
      </c>
      <c r="G18" s="2">
        <f t="shared" si="1"/>
        <v>124</v>
      </c>
      <c r="H18" s="2">
        <f t="shared" si="1"/>
        <v>124</v>
      </c>
      <c r="I18" s="2">
        <f t="shared" si="1"/>
        <v>713</v>
      </c>
      <c r="J18" s="2">
        <f t="shared" si="1"/>
        <v>1041</v>
      </c>
      <c r="K18" s="2">
        <f t="shared" si="1"/>
        <v>124</v>
      </c>
      <c r="L18" s="2">
        <f t="shared" si="1"/>
        <v>781</v>
      </c>
      <c r="M18" s="2">
        <f t="shared" si="1"/>
        <v>297</v>
      </c>
      <c r="N18" s="2">
        <f t="shared" si="1"/>
        <v>3244</v>
      </c>
      <c r="O18" s="2">
        <f t="shared" si="1"/>
        <v>381</v>
      </c>
      <c r="P18" s="2">
        <f t="shared" si="1"/>
        <v>468</v>
      </c>
    </row>
    <row r="20" spans="1:16" x14ac:dyDescent="0.25">
      <c r="B20" s="5" t="s">
        <v>9</v>
      </c>
      <c r="C20" s="5">
        <f>COUNTIF(E25:E54,1)</f>
        <v>4</v>
      </c>
      <c r="D20" s="5" t="s">
        <v>10</v>
      </c>
      <c r="E20" s="6">
        <f>C20/48</f>
        <v>8.3333333333333329E-2</v>
      </c>
    </row>
    <row r="21" spans="1:16" x14ac:dyDescent="0.25">
      <c r="B21" s="5"/>
      <c r="C21" s="5" t="s">
        <v>11</v>
      </c>
      <c r="D21" s="5"/>
      <c r="E21" s="6">
        <f>E20/1.1</f>
        <v>7.5757575757575746E-2</v>
      </c>
    </row>
    <row r="22" spans="1:16" x14ac:dyDescent="0.25">
      <c r="B22" s="5"/>
      <c r="C22" s="5" t="s">
        <v>12</v>
      </c>
      <c r="D22" s="5"/>
      <c r="E22" s="6">
        <f>E20/1.2</f>
        <v>6.9444444444444448E-2</v>
      </c>
    </row>
    <row r="23" spans="1:16" x14ac:dyDescent="0.25">
      <c r="F23" s="7"/>
      <c r="G23" s="7"/>
    </row>
    <row r="24" spans="1:16" x14ac:dyDescent="0.25">
      <c r="A24" s="11"/>
      <c r="B24" s="2" t="s">
        <v>3</v>
      </c>
      <c r="C24" s="2" t="s">
        <v>33</v>
      </c>
      <c r="D24" s="2" t="s">
        <v>2</v>
      </c>
      <c r="E24" s="2" t="s">
        <v>4</v>
      </c>
      <c r="F24" s="2" t="s">
        <v>5</v>
      </c>
      <c r="G24" s="2" t="s">
        <v>13</v>
      </c>
      <c r="H24" s="8" t="s">
        <v>14</v>
      </c>
      <c r="I24" s="8" t="s">
        <v>15</v>
      </c>
      <c r="J24" s="8" t="s">
        <v>16</v>
      </c>
      <c r="K24" s="8" t="s">
        <v>17</v>
      </c>
      <c r="L24" s="8" t="s">
        <v>18</v>
      </c>
      <c r="M24" s="8" t="s">
        <v>19</v>
      </c>
      <c r="N24" s="8" t="s">
        <v>20</v>
      </c>
      <c r="O24" s="8" t="s">
        <v>21</v>
      </c>
      <c r="P24" s="8" t="s">
        <v>22</v>
      </c>
    </row>
    <row r="25" spans="1:16" x14ac:dyDescent="0.25">
      <c r="A25" s="2" t="s">
        <v>23</v>
      </c>
      <c r="B25" s="3">
        <v>7977</v>
      </c>
      <c r="C25" s="3">
        <v>12</v>
      </c>
      <c r="D25" s="3">
        <v>682</v>
      </c>
      <c r="E25" s="3"/>
      <c r="F25" s="3"/>
      <c r="G25" s="3">
        <v>121</v>
      </c>
      <c r="H25" s="3"/>
      <c r="I25" s="3"/>
      <c r="J25" s="3">
        <v>1016</v>
      </c>
      <c r="K25" s="3"/>
      <c r="L25" s="3"/>
      <c r="M25" s="3"/>
      <c r="N25" s="3"/>
      <c r="O25" s="3"/>
      <c r="P25" s="3"/>
    </row>
    <row r="26" spans="1:16" x14ac:dyDescent="0.25">
      <c r="A26" s="2" t="s">
        <v>24</v>
      </c>
      <c r="B26" s="3">
        <v>8852</v>
      </c>
      <c r="C26" s="3">
        <v>12</v>
      </c>
      <c r="D26" s="3">
        <v>850</v>
      </c>
      <c r="E26" s="3"/>
      <c r="F26" s="3"/>
      <c r="G26" s="3">
        <v>124</v>
      </c>
      <c r="H26" s="3"/>
      <c r="I26" s="3">
        <v>713</v>
      </c>
      <c r="J26" s="3">
        <v>1041</v>
      </c>
      <c r="K26" s="3"/>
      <c r="L26" s="3"/>
      <c r="M26" s="3"/>
      <c r="N26" s="3"/>
      <c r="O26" s="3"/>
      <c r="P26" s="3"/>
    </row>
    <row r="27" spans="1:16" x14ac:dyDescent="0.25">
      <c r="A27" s="2" t="s">
        <v>25</v>
      </c>
      <c r="B27" s="3">
        <v>7372</v>
      </c>
      <c r="C27" s="3">
        <v>12</v>
      </c>
      <c r="D27" s="3">
        <v>946</v>
      </c>
      <c r="E27" s="3"/>
      <c r="F27" s="3"/>
      <c r="G27" s="3">
        <v>121</v>
      </c>
      <c r="H27" s="3"/>
      <c r="I27" s="3">
        <v>695</v>
      </c>
      <c r="J27" s="3">
        <v>1016</v>
      </c>
      <c r="K27" s="3"/>
      <c r="L27" s="3"/>
      <c r="M27" s="3"/>
      <c r="N27" s="3"/>
      <c r="O27" s="3">
        <v>372</v>
      </c>
      <c r="P27" s="3">
        <v>457</v>
      </c>
    </row>
    <row r="28" spans="1:16" x14ac:dyDescent="0.25">
      <c r="A28" s="2" t="s">
        <v>26</v>
      </c>
      <c r="B28" s="3">
        <v>8830</v>
      </c>
      <c r="C28" s="3">
        <v>12</v>
      </c>
      <c r="D28" s="3">
        <v>845</v>
      </c>
      <c r="E28" s="3"/>
      <c r="F28" s="3"/>
      <c r="G28" s="3">
        <v>124</v>
      </c>
      <c r="H28" s="3"/>
      <c r="I28" s="3">
        <v>713</v>
      </c>
      <c r="J28" s="3">
        <v>1041</v>
      </c>
      <c r="K28" s="3"/>
      <c r="L28" s="3">
        <v>781</v>
      </c>
      <c r="M28" s="3">
        <v>297</v>
      </c>
      <c r="N28" s="3"/>
      <c r="O28" s="3">
        <v>381</v>
      </c>
      <c r="P28" s="3">
        <v>468</v>
      </c>
    </row>
    <row r="29" spans="1:16" x14ac:dyDescent="0.25">
      <c r="A29" s="2" t="s">
        <v>27</v>
      </c>
      <c r="B29" s="3">
        <v>6343</v>
      </c>
      <c r="C29" s="3">
        <v>13</v>
      </c>
      <c r="D29" s="3">
        <v>628</v>
      </c>
      <c r="E29" s="3"/>
      <c r="F29" s="3"/>
      <c r="G29" s="3">
        <v>123</v>
      </c>
      <c r="H29" s="3">
        <v>123</v>
      </c>
      <c r="I29" s="3">
        <v>707</v>
      </c>
      <c r="J29" s="3">
        <v>1033</v>
      </c>
      <c r="K29" s="3"/>
      <c r="L29" s="3">
        <v>774</v>
      </c>
      <c r="M29" s="3">
        <v>295</v>
      </c>
      <c r="N29" s="3"/>
      <c r="O29" s="3">
        <v>378</v>
      </c>
      <c r="P29" s="3">
        <v>464</v>
      </c>
    </row>
    <row r="30" spans="1:16" x14ac:dyDescent="0.25">
      <c r="A30" s="2" t="s">
        <v>28</v>
      </c>
      <c r="B30" s="3">
        <v>6910</v>
      </c>
      <c r="C30" s="3">
        <v>14</v>
      </c>
      <c r="D30" s="3">
        <v>936</v>
      </c>
      <c r="E30" s="3"/>
      <c r="F30" s="3"/>
      <c r="G30" s="3">
        <v>123</v>
      </c>
      <c r="H30" s="3"/>
      <c r="I30" s="3"/>
      <c r="J30" s="3"/>
      <c r="K30" s="3">
        <v>123</v>
      </c>
      <c r="L30" s="3"/>
      <c r="M30" s="3"/>
      <c r="N30" s="3"/>
      <c r="O30" s="3"/>
      <c r="P30" s="3"/>
    </row>
    <row r="31" spans="1:16" x14ac:dyDescent="0.25">
      <c r="A31" s="2" t="s">
        <v>29</v>
      </c>
      <c r="B31" s="3">
        <v>6176</v>
      </c>
      <c r="C31" s="3">
        <v>12</v>
      </c>
      <c r="D31" s="3">
        <v>599</v>
      </c>
      <c r="E31" s="3"/>
      <c r="F31" s="3"/>
      <c r="G31" s="3">
        <v>122</v>
      </c>
      <c r="H31" s="3">
        <v>122</v>
      </c>
      <c r="I31" s="3">
        <v>701</v>
      </c>
      <c r="J31" s="3">
        <v>1024</v>
      </c>
      <c r="K31" s="3">
        <v>122</v>
      </c>
      <c r="L31" s="3">
        <v>768</v>
      </c>
      <c r="M31" s="3">
        <v>292</v>
      </c>
      <c r="N31" s="3">
        <v>2965</v>
      </c>
      <c r="O31" s="3">
        <v>375</v>
      </c>
      <c r="P31" s="3">
        <v>461</v>
      </c>
    </row>
    <row r="32" spans="1:16" x14ac:dyDescent="0.25">
      <c r="A32" s="2" t="s">
        <v>30</v>
      </c>
      <c r="B32" s="3">
        <v>8010</v>
      </c>
      <c r="C32" s="3">
        <v>13</v>
      </c>
      <c r="D32" s="3">
        <v>671</v>
      </c>
      <c r="E32" s="3"/>
      <c r="F32" s="3"/>
      <c r="G32" s="3">
        <v>122</v>
      </c>
      <c r="H32" s="3"/>
      <c r="I32" s="3"/>
      <c r="J32" s="3"/>
      <c r="K32" s="3"/>
      <c r="L32" s="3"/>
      <c r="M32" s="3"/>
      <c r="N32" s="3">
        <v>3083</v>
      </c>
      <c r="O32" s="3"/>
      <c r="P32" s="3"/>
    </row>
    <row r="33" spans="1:16" x14ac:dyDescent="0.25">
      <c r="A33" s="2" t="s">
        <v>31</v>
      </c>
      <c r="B33" s="3">
        <v>8435</v>
      </c>
      <c r="C33" s="3">
        <v>14</v>
      </c>
      <c r="D33" s="3">
        <v>763</v>
      </c>
      <c r="E33" s="3"/>
      <c r="F33" s="3"/>
      <c r="G33" s="3">
        <v>124</v>
      </c>
      <c r="H33" s="3">
        <v>124</v>
      </c>
      <c r="I33" s="3">
        <v>713</v>
      </c>
      <c r="J33" s="3">
        <v>1041</v>
      </c>
      <c r="K33" s="3">
        <v>124</v>
      </c>
      <c r="L33" s="3">
        <v>781</v>
      </c>
      <c r="M33" s="3">
        <v>297</v>
      </c>
      <c r="N33" s="3">
        <v>2712</v>
      </c>
      <c r="O33" s="3">
        <v>381</v>
      </c>
      <c r="P33" s="3">
        <v>468</v>
      </c>
    </row>
    <row r="34" spans="1:16" x14ac:dyDescent="0.25">
      <c r="A34" s="2" t="s">
        <v>32</v>
      </c>
      <c r="B34" s="3">
        <v>8168</v>
      </c>
      <c r="C34" s="3">
        <v>13</v>
      </c>
      <c r="D34" s="3">
        <v>976</v>
      </c>
      <c r="E34" s="3"/>
      <c r="F34" s="3"/>
      <c r="G34" s="3">
        <v>124</v>
      </c>
      <c r="H34" s="3"/>
      <c r="I34" s="3"/>
      <c r="J34" s="3"/>
      <c r="K34" s="3"/>
      <c r="L34" s="3"/>
      <c r="M34" s="3"/>
      <c r="N34" s="3">
        <v>3083</v>
      </c>
      <c r="O34" s="3"/>
      <c r="P34" s="3"/>
    </row>
    <row r="35" spans="1:16" x14ac:dyDescent="0.25">
      <c r="A35" s="2" t="s">
        <v>34</v>
      </c>
      <c r="B35" s="3">
        <v>9256</v>
      </c>
      <c r="C35" s="3">
        <v>14</v>
      </c>
      <c r="D35" s="3">
        <v>660</v>
      </c>
      <c r="E35" s="3">
        <v>1</v>
      </c>
      <c r="F35" s="3">
        <v>119</v>
      </c>
      <c r="G35" s="3">
        <v>123</v>
      </c>
      <c r="H35" s="3">
        <v>123</v>
      </c>
      <c r="I35" s="3">
        <v>707</v>
      </c>
      <c r="J35" s="3">
        <v>1033</v>
      </c>
      <c r="K35" s="3">
        <v>123</v>
      </c>
      <c r="L35" s="3">
        <v>774</v>
      </c>
      <c r="M35" s="3">
        <v>295</v>
      </c>
      <c r="N35" s="3">
        <v>2708</v>
      </c>
      <c r="O35" s="3">
        <v>378</v>
      </c>
      <c r="P35" s="3">
        <v>464</v>
      </c>
    </row>
    <row r="36" spans="1:16" x14ac:dyDescent="0.25">
      <c r="A36" s="2" t="s">
        <v>35</v>
      </c>
      <c r="B36" s="3">
        <v>8747</v>
      </c>
      <c r="C36" s="3">
        <v>14</v>
      </c>
      <c r="D36" s="3">
        <v>806</v>
      </c>
      <c r="E36" s="3"/>
      <c r="F36" s="3"/>
      <c r="G36" s="3">
        <v>124</v>
      </c>
      <c r="H36" s="3"/>
      <c r="I36" s="3"/>
      <c r="J36" s="3"/>
      <c r="K36" s="3"/>
      <c r="L36" s="3"/>
      <c r="M36" s="3"/>
      <c r="N36" s="3">
        <v>2841</v>
      </c>
      <c r="O36" s="3"/>
      <c r="P36" s="3"/>
    </row>
    <row r="37" spans="1:16" x14ac:dyDescent="0.25">
      <c r="A37" s="2" t="s">
        <v>36</v>
      </c>
      <c r="B37" s="3">
        <v>7281</v>
      </c>
      <c r="C37" s="3">
        <v>13</v>
      </c>
      <c r="D37" s="3">
        <v>771</v>
      </c>
      <c r="E37" s="3">
        <v>1</v>
      </c>
      <c r="F37" s="3">
        <v>115</v>
      </c>
      <c r="G37" s="3">
        <v>121</v>
      </c>
      <c r="H37" s="3">
        <v>121</v>
      </c>
      <c r="I37" s="3">
        <v>695</v>
      </c>
      <c r="J37" s="3">
        <v>1016</v>
      </c>
      <c r="K37" s="3">
        <v>121</v>
      </c>
      <c r="L37" s="3">
        <v>762</v>
      </c>
      <c r="M37" s="3">
        <v>290</v>
      </c>
      <c r="N37" s="3">
        <v>2575</v>
      </c>
      <c r="O37" s="3">
        <v>372</v>
      </c>
      <c r="P37" s="3">
        <v>457</v>
      </c>
    </row>
    <row r="38" spans="1:16" x14ac:dyDescent="0.25">
      <c r="A38" s="2" t="s">
        <v>37</v>
      </c>
      <c r="B38" s="3">
        <v>7780</v>
      </c>
      <c r="C38" s="3">
        <v>14</v>
      </c>
      <c r="D38" s="3">
        <v>760</v>
      </c>
      <c r="E38" s="3"/>
      <c r="F38" s="3"/>
      <c r="G38" s="3">
        <v>123</v>
      </c>
      <c r="H38" s="3"/>
      <c r="I38" s="3"/>
      <c r="J38" s="3"/>
      <c r="K38" s="3"/>
      <c r="L38" s="3"/>
      <c r="M38" s="3"/>
      <c r="N38" s="3">
        <v>2923</v>
      </c>
      <c r="O38" s="3"/>
      <c r="P38" s="3"/>
    </row>
    <row r="39" spans="1:16" x14ac:dyDescent="0.25">
      <c r="A39" s="2" t="s">
        <v>38</v>
      </c>
      <c r="B39" s="3">
        <v>6226</v>
      </c>
      <c r="C39" s="3">
        <v>14</v>
      </c>
      <c r="D39" s="3">
        <v>862</v>
      </c>
      <c r="E39" s="3"/>
      <c r="F39" s="3"/>
      <c r="G39" s="3">
        <v>121</v>
      </c>
      <c r="H39" s="3"/>
      <c r="I39" s="3"/>
      <c r="J39" s="3"/>
      <c r="K39" s="3"/>
      <c r="L39" s="3"/>
      <c r="M39" s="3"/>
      <c r="N39" s="3">
        <v>2832</v>
      </c>
      <c r="O39" s="3"/>
      <c r="P39" s="3"/>
    </row>
    <row r="40" spans="1:16" x14ac:dyDescent="0.25">
      <c r="A40" s="2" t="s">
        <v>39</v>
      </c>
      <c r="B40" s="3">
        <v>6279</v>
      </c>
      <c r="C40" s="3">
        <v>13</v>
      </c>
      <c r="D40" s="3">
        <v>947</v>
      </c>
      <c r="E40" s="3"/>
      <c r="F40" s="3"/>
      <c r="G40" s="3">
        <v>124</v>
      </c>
      <c r="H40" s="3"/>
      <c r="I40" s="3"/>
      <c r="J40" s="3"/>
      <c r="K40" s="3"/>
      <c r="L40" s="3"/>
      <c r="M40" s="3"/>
      <c r="N40" s="3">
        <v>2898</v>
      </c>
      <c r="O40" s="3"/>
      <c r="P40" s="3"/>
    </row>
    <row r="41" spans="1:16" x14ac:dyDescent="0.25">
      <c r="A41" s="2" t="s">
        <v>40</v>
      </c>
      <c r="B41" s="3">
        <v>5737</v>
      </c>
      <c r="C41" s="3">
        <v>13</v>
      </c>
      <c r="D41" s="3">
        <v>908</v>
      </c>
      <c r="E41" s="3"/>
      <c r="F41" s="3"/>
      <c r="G41" s="3">
        <v>121</v>
      </c>
      <c r="H41" s="3"/>
      <c r="I41" s="3"/>
      <c r="J41" s="3"/>
      <c r="K41" s="3"/>
      <c r="L41" s="3"/>
      <c r="M41" s="3"/>
      <c r="N41" s="3">
        <v>2702</v>
      </c>
      <c r="O41" s="3"/>
      <c r="P41" s="3"/>
    </row>
    <row r="42" spans="1:16" x14ac:dyDescent="0.25">
      <c r="A42" s="2" t="s">
        <v>41</v>
      </c>
      <c r="B42" s="3">
        <v>9082</v>
      </c>
      <c r="C42" s="3">
        <v>13</v>
      </c>
      <c r="D42" s="3">
        <v>875</v>
      </c>
      <c r="E42" s="3"/>
      <c r="F42" s="3"/>
      <c r="G42" s="3">
        <v>121</v>
      </c>
      <c r="H42" s="3"/>
      <c r="I42" s="3"/>
      <c r="J42" s="3"/>
      <c r="K42" s="3"/>
      <c r="L42" s="3"/>
      <c r="M42" s="3"/>
      <c r="N42" s="3">
        <v>3042</v>
      </c>
      <c r="O42" s="3"/>
      <c r="P42" s="3"/>
    </row>
    <row r="43" spans="1:16" x14ac:dyDescent="0.25">
      <c r="A43" s="2" t="s">
        <v>42</v>
      </c>
      <c r="B43" s="3">
        <v>6691</v>
      </c>
      <c r="C43" s="3">
        <v>11</v>
      </c>
      <c r="D43" s="3">
        <v>810</v>
      </c>
      <c r="E43" s="3">
        <v>1</v>
      </c>
      <c r="F43" s="3">
        <v>121</v>
      </c>
      <c r="G43" s="3">
        <v>123</v>
      </c>
      <c r="H43" s="3">
        <v>123</v>
      </c>
      <c r="I43" s="3">
        <v>707</v>
      </c>
      <c r="J43" s="3">
        <v>1033</v>
      </c>
      <c r="K43" s="3">
        <v>123</v>
      </c>
      <c r="L43" s="3">
        <v>774</v>
      </c>
      <c r="M43" s="3">
        <v>295</v>
      </c>
      <c r="N43" s="3">
        <v>2981</v>
      </c>
      <c r="O43" s="3">
        <v>378</v>
      </c>
      <c r="P43" s="3">
        <v>464</v>
      </c>
    </row>
    <row r="44" spans="1:16" x14ac:dyDescent="0.25">
      <c r="A44" s="2" t="s">
        <v>43</v>
      </c>
      <c r="B44" s="3">
        <v>5974</v>
      </c>
      <c r="C44" s="3">
        <v>13</v>
      </c>
      <c r="D44" s="3">
        <v>856</v>
      </c>
      <c r="E44" s="3"/>
      <c r="F44" s="3"/>
      <c r="G44" s="3">
        <v>124</v>
      </c>
      <c r="H44" s="3"/>
      <c r="I44" s="3"/>
      <c r="J44" s="3"/>
      <c r="K44" s="3"/>
      <c r="L44" s="3"/>
      <c r="M44" s="3"/>
      <c r="N44" s="3">
        <v>3244</v>
      </c>
      <c r="O44" s="3"/>
      <c r="P44" s="3"/>
    </row>
    <row r="45" spans="1:16" x14ac:dyDescent="0.25">
      <c r="A45" s="2" t="s">
        <v>47</v>
      </c>
      <c r="B45" s="3">
        <v>8521</v>
      </c>
      <c r="C45" s="3">
        <v>14</v>
      </c>
      <c r="D45" s="3">
        <v>869</v>
      </c>
      <c r="E45" s="3"/>
      <c r="F45" s="3"/>
      <c r="G45" s="3">
        <v>124</v>
      </c>
      <c r="H45" s="3"/>
      <c r="I45" s="3"/>
      <c r="J45" s="3"/>
      <c r="K45" s="3"/>
      <c r="L45" s="3"/>
      <c r="M45" s="3"/>
      <c r="N45" s="3">
        <v>2797</v>
      </c>
      <c r="O45" s="3"/>
      <c r="P45" s="3"/>
    </row>
    <row r="46" spans="1:16" x14ac:dyDescent="0.25">
      <c r="A46" s="2" t="s">
        <v>48</v>
      </c>
      <c r="B46" s="3">
        <v>8746</v>
      </c>
      <c r="C46" s="3">
        <v>11</v>
      </c>
      <c r="D46" s="3">
        <v>773</v>
      </c>
      <c r="E46" s="3"/>
      <c r="F46" s="3"/>
      <c r="G46" s="3">
        <v>123</v>
      </c>
      <c r="H46" s="3"/>
      <c r="I46" s="3"/>
      <c r="J46" s="3"/>
      <c r="K46" s="3"/>
      <c r="L46" s="3"/>
      <c r="M46" s="3"/>
      <c r="N46" s="3">
        <v>3014</v>
      </c>
      <c r="O46" s="3"/>
      <c r="P46" s="3"/>
    </row>
    <row r="47" spans="1:16" x14ac:dyDescent="0.25">
      <c r="A47" s="2" t="s">
        <v>49</v>
      </c>
      <c r="B47" s="3">
        <v>7905</v>
      </c>
      <c r="C47" s="3">
        <v>14</v>
      </c>
      <c r="D47" s="3">
        <v>590</v>
      </c>
      <c r="E47" s="3"/>
      <c r="F47" s="3"/>
      <c r="G47" s="3">
        <v>121</v>
      </c>
      <c r="H47" s="3"/>
      <c r="I47" s="3"/>
      <c r="J47" s="3"/>
      <c r="K47" s="3"/>
      <c r="L47" s="3"/>
      <c r="M47" s="3"/>
      <c r="N47" s="3">
        <v>2668</v>
      </c>
      <c r="O47" s="3"/>
      <c r="P47" s="3"/>
    </row>
    <row r="48" spans="1:16" x14ac:dyDescent="0.25">
      <c r="A48" s="2" t="s">
        <v>50</v>
      </c>
      <c r="B48" s="3">
        <v>7055</v>
      </c>
      <c r="C48" s="3">
        <v>13</v>
      </c>
      <c r="D48" s="3">
        <v>636</v>
      </c>
      <c r="E48" s="3"/>
      <c r="F48" s="3"/>
      <c r="G48" s="3">
        <v>124</v>
      </c>
      <c r="H48" s="3"/>
      <c r="I48" s="3"/>
      <c r="J48" s="3"/>
      <c r="K48" s="3"/>
      <c r="L48" s="3"/>
      <c r="M48" s="3"/>
      <c r="N48" s="3">
        <v>2864</v>
      </c>
      <c r="O48" s="3"/>
      <c r="P48" s="3"/>
    </row>
    <row r="49" spans="1:16" x14ac:dyDescent="0.25">
      <c r="A49" s="2" t="s">
        <v>51</v>
      </c>
      <c r="B49" s="3">
        <v>9516</v>
      </c>
      <c r="C49" s="3">
        <v>12</v>
      </c>
      <c r="D49" s="3">
        <v>635</v>
      </c>
      <c r="E49" s="3"/>
      <c r="F49" s="3"/>
      <c r="G49" s="3">
        <v>123</v>
      </c>
      <c r="H49" s="3"/>
      <c r="I49" s="3"/>
      <c r="J49" s="3"/>
      <c r="K49" s="3"/>
      <c r="L49" s="3"/>
      <c r="M49" s="3"/>
      <c r="N49" s="3">
        <v>2621</v>
      </c>
      <c r="O49" s="3"/>
      <c r="P49" s="3"/>
    </row>
    <row r="50" spans="1:16" x14ac:dyDescent="0.25">
      <c r="A50" s="2" t="s">
        <v>52</v>
      </c>
      <c r="B50" s="3">
        <v>6035</v>
      </c>
      <c r="C50" s="3">
        <v>13</v>
      </c>
      <c r="D50" s="3">
        <v>723</v>
      </c>
      <c r="E50" s="3"/>
      <c r="F50" s="3"/>
      <c r="G50" s="3">
        <v>122</v>
      </c>
      <c r="H50" s="3"/>
      <c r="I50" s="3"/>
      <c r="J50" s="3"/>
      <c r="K50" s="3"/>
      <c r="L50" s="3"/>
      <c r="M50" s="3"/>
      <c r="N50" s="3">
        <v>2978</v>
      </c>
      <c r="O50" s="3"/>
      <c r="P50" s="3"/>
    </row>
    <row r="51" spans="1:16" x14ac:dyDescent="0.25">
      <c r="A51" s="2" t="s">
        <v>53</v>
      </c>
      <c r="B51" s="3">
        <v>8737</v>
      </c>
      <c r="C51" s="3">
        <v>14</v>
      </c>
      <c r="D51" s="3">
        <v>709</v>
      </c>
      <c r="E51" s="3"/>
      <c r="F51" s="3"/>
      <c r="G51" s="3">
        <v>123</v>
      </c>
      <c r="H51" s="3"/>
      <c r="I51" s="3"/>
      <c r="J51" s="3"/>
      <c r="K51" s="3"/>
      <c r="L51" s="3"/>
      <c r="M51" s="3"/>
      <c r="N51" s="3">
        <v>3205</v>
      </c>
      <c r="O51" s="3"/>
      <c r="P51" s="3"/>
    </row>
    <row r="52" spans="1:16" x14ac:dyDescent="0.25">
      <c r="A52" s="2" t="s">
        <v>54</v>
      </c>
      <c r="B52" s="3">
        <v>8037</v>
      </c>
      <c r="C52" s="3">
        <v>13</v>
      </c>
      <c r="D52" s="3">
        <v>834</v>
      </c>
      <c r="E52" s="3">
        <v>1</v>
      </c>
      <c r="F52" s="3">
        <v>120</v>
      </c>
      <c r="G52" s="3">
        <v>123</v>
      </c>
      <c r="H52" s="3"/>
      <c r="I52" s="3"/>
      <c r="J52" s="3"/>
      <c r="K52" s="3"/>
      <c r="L52" s="3"/>
      <c r="M52" s="3"/>
      <c r="N52" s="3">
        <v>3123</v>
      </c>
      <c r="O52" s="3"/>
      <c r="P52" s="3"/>
    </row>
    <row r="53" spans="1:16" x14ac:dyDescent="0.25">
      <c r="A53" s="2" t="s">
        <v>55</v>
      </c>
      <c r="B53" s="3">
        <v>7809</v>
      </c>
      <c r="C53" s="3">
        <v>13</v>
      </c>
      <c r="D53" s="3">
        <v>757</v>
      </c>
      <c r="E53" s="3"/>
      <c r="F53" s="3"/>
      <c r="G53" s="3">
        <v>124</v>
      </c>
      <c r="H53" s="3"/>
      <c r="I53" s="3"/>
      <c r="J53" s="3"/>
      <c r="K53" s="3"/>
      <c r="L53" s="3"/>
      <c r="M53" s="3"/>
      <c r="N53" s="3">
        <v>2998</v>
      </c>
      <c r="O53" s="3"/>
      <c r="P53" s="3"/>
    </row>
    <row r="54" spans="1:16" x14ac:dyDescent="0.25">
      <c r="A54" s="2" t="s">
        <v>56</v>
      </c>
      <c r="B54" s="3">
        <v>7283</v>
      </c>
      <c r="C54" s="3">
        <v>14</v>
      </c>
      <c r="D54" s="3">
        <v>693</v>
      </c>
      <c r="E54" s="3"/>
      <c r="F54" s="3"/>
      <c r="G54" s="3">
        <v>123</v>
      </c>
      <c r="H54" s="3"/>
      <c r="I54" s="3"/>
      <c r="J54" s="3"/>
      <c r="K54" s="3"/>
      <c r="L54" s="3"/>
      <c r="M54" s="3"/>
      <c r="N54" s="3">
        <v>2661</v>
      </c>
      <c r="O54" s="3"/>
      <c r="P54" s="3"/>
    </row>
    <row r="55" spans="1:16" x14ac:dyDescent="0.25">
      <c r="A55" s="2" t="s">
        <v>57</v>
      </c>
      <c r="B55" s="3">
        <v>8883</v>
      </c>
      <c r="C55" s="3">
        <v>12</v>
      </c>
      <c r="D55" s="3">
        <v>645</v>
      </c>
      <c r="E55" s="3"/>
      <c r="F55" s="3"/>
      <c r="G55" s="3">
        <v>122</v>
      </c>
      <c r="H55" s="3">
        <v>122</v>
      </c>
      <c r="I55" s="3">
        <v>701</v>
      </c>
      <c r="J55" s="3">
        <v>1024</v>
      </c>
      <c r="K55" s="3">
        <v>122</v>
      </c>
      <c r="L55" s="3">
        <v>768</v>
      </c>
      <c r="M55" s="3">
        <v>292</v>
      </c>
      <c r="N55" s="3">
        <v>3132</v>
      </c>
      <c r="O55" s="3">
        <v>375</v>
      </c>
      <c r="P55" s="3">
        <v>461</v>
      </c>
    </row>
    <row r="56" spans="1:16" x14ac:dyDescent="0.25">
      <c r="A56" s="2" t="s">
        <v>58</v>
      </c>
      <c r="B56" s="3">
        <v>5854</v>
      </c>
      <c r="C56" s="3">
        <v>12</v>
      </c>
      <c r="D56" s="3">
        <v>870</v>
      </c>
      <c r="E56" s="3"/>
      <c r="F56" s="3"/>
      <c r="G56" s="3">
        <v>122</v>
      </c>
      <c r="H56" s="3"/>
      <c r="I56" s="3"/>
      <c r="J56" s="3"/>
      <c r="K56" s="3"/>
      <c r="L56" s="3"/>
      <c r="M56" s="3"/>
      <c r="N56" s="3">
        <v>2779</v>
      </c>
      <c r="O56" s="3"/>
      <c r="P56" s="3"/>
    </row>
    <row r="57" spans="1:16" x14ac:dyDescent="0.25">
      <c r="A57" s="2" t="s">
        <v>59</v>
      </c>
      <c r="B57" s="3">
        <v>7437</v>
      </c>
      <c r="C57" s="3">
        <v>13</v>
      </c>
      <c r="D57" s="3">
        <v>931</v>
      </c>
      <c r="E57" s="3">
        <v>1</v>
      </c>
      <c r="F57" s="3">
        <v>123</v>
      </c>
      <c r="G57" s="3">
        <v>122</v>
      </c>
      <c r="H57" s="3"/>
      <c r="I57" s="3"/>
      <c r="J57" s="3"/>
      <c r="K57" s="3"/>
      <c r="L57" s="3"/>
      <c r="M57" s="3"/>
      <c r="N57" s="3">
        <v>2873</v>
      </c>
      <c r="O57" s="3"/>
      <c r="P57" s="3"/>
    </row>
    <row r="58" spans="1:16" x14ac:dyDescent="0.25">
      <c r="A58" s="2" t="s">
        <v>60</v>
      </c>
      <c r="B58" s="3">
        <v>8716</v>
      </c>
      <c r="C58" s="3">
        <v>14</v>
      </c>
      <c r="D58" s="3">
        <v>699</v>
      </c>
      <c r="E58" s="3"/>
      <c r="F58" s="3"/>
      <c r="G58" s="3">
        <v>122</v>
      </c>
      <c r="H58" s="3"/>
      <c r="I58" s="3"/>
      <c r="J58" s="3"/>
      <c r="K58" s="3"/>
      <c r="L58" s="3"/>
      <c r="M58" s="3"/>
      <c r="N58" s="3">
        <v>3067</v>
      </c>
      <c r="O58" s="3"/>
      <c r="P58" s="3"/>
    </row>
    <row r="59" spans="1:16" x14ac:dyDescent="0.25">
      <c r="A59" s="2" t="s">
        <v>61</v>
      </c>
      <c r="B59" s="3">
        <v>9441</v>
      </c>
      <c r="C59" s="3">
        <v>13</v>
      </c>
      <c r="D59" s="3">
        <v>886</v>
      </c>
      <c r="E59" s="3"/>
      <c r="F59" s="3"/>
      <c r="G59" s="3">
        <v>122</v>
      </c>
      <c r="H59" s="3"/>
      <c r="I59" s="3"/>
      <c r="J59" s="3"/>
      <c r="K59" s="3"/>
      <c r="L59" s="3"/>
      <c r="M59" s="3"/>
      <c r="N59" s="3">
        <v>3070</v>
      </c>
      <c r="O59" s="3"/>
      <c r="P59" s="3"/>
    </row>
    <row r="60" spans="1:16" x14ac:dyDescent="0.25">
      <c r="A60" s="2" t="s">
        <v>62</v>
      </c>
      <c r="B60" s="3">
        <v>9495</v>
      </c>
      <c r="C60" s="3">
        <v>12</v>
      </c>
      <c r="D60" s="3">
        <v>946</v>
      </c>
      <c r="E60" s="3"/>
      <c r="F60" s="3"/>
      <c r="G60" s="3">
        <v>122</v>
      </c>
      <c r="H60" s="3"/>
      <c r="I60" s="3"/>
      <c r="J60" s="3"/>
      <c r="K60" s="3"/>
      <c r="L60" s="3"/>
      <c r="M60" s="3"/>
      <c r="N60" s="3">
        <v>3114</v>
      </c>
      <c r="O60" s="3"/>
      <c r="P60" s="3"/>
    </row>
    <row r="61" spans="1:16" x14ac:dyDescent="0.25">
      <c r="A61" s="2" t="s">
        <v>63</v>
      </c>
      <c r="B61" s="3">
        <v>8243</v>
      </c>
      <c r="C61" s="3">
        <v>14</v>
      </c>
      <c r="D61" s="3">
        <v>804</v>
      </c>
      <c r="E61" s="3"/>
      <c r="F61" s="3"/>
      <c r="G61" s="3">
        <v>123</v>
      </c>
      <c r="H61" s="3"/>
      <c r="I61" s="3"/>
      <c r="J61" s="3"/>
      <c r="K61" s="3"/>
      <c r="L61" s="3"/>
      <c r="M61" s="3"/>
      <c r="N61" s="3">
        <v>2653</v>
      </c>
      <c r="O61" s="3"/>
      <c r="P61" s="3"/>
    </row>
    <row r="62" spans="1:16" x14ac:dyDescent="0.25">
      <c r="A62" s="2" t="s">
        <v>64</v>
      </c>
      <c r="B62" s="3">
        <v>8950</v>
      </c>
      <c r="C62" s="3">
        <v>14</v>
      </c>
      <c r="D62" s="3">
        <v>859</v>
      </c>
      <c r="E62" s="3">
        <v>1</v>
      </c>
      <c r="F62" s="3">
        <v>124</v>
      </c>
      <c r="G62" s="3">
        <v>121</v>
      </c>
      <c r="H62" s="3"/>
      <c r="I62" s="3"/>
      <c r="J62" s="3"/>
      <c r="K62" s="3"/>
      <c r="L62" s="3"/>
      <c r="M62" s="3"/>
      <c r="N62" s="3">
        <v>2590</v>
      </c>
      <c r="O62" s="3"/>
      <c r="P62" s="3"/>
    </row>
    <row r="63" spans="1:16" x14ac:dyDescent="0.25">
      <c r="A63" s="2" t="s">
        <v>65</v>
      </c>
      <c r="B63" s="3">
        <v>6398</v>
      </c>
      <c r="C63" s="3">
        <v>14</v>
      </c>
      <c r="D63" s="3">
        <v>779</v>
      </c>
      <c r="E63" s="3"/>
      <c r="F63" s="3"/>
      <c r="G63" s="3">
        <v>123</v>
      </c>
      <c r="H63" s="3"/>
      <c r="I63" s="3"/>
      <c r="J63" s="3"/>
      <c r="K63" s="3"/>
      <c r="L63" s="3"/>
      <c r="M63" s="3"/>
      <c r="N63" s="3">
        <v>3181</v>
      </c>
      <c r="O63" s="3"/>
      <c r="P63" s="3"/>
    </row>
    <row r="64" spans="1:16" x14ac:dyDescent="0.25">
      <c r="A64" s="2" t="s">
        <v>66</v>
      </c>
      <c r="B64" s="3">
        <v>8762</v>
      </c>
      <c r="C64" s="3">
        <v>14</v>
      </c>
      <c r="D64" s="3">
        <v>623</v>
      </c>
      <c r="E64" s="3"/>
      <c r="F64" s="3"/>
      <c r="G64" s="3">
        <v>121</v>
      </c>
      <c r="H64" s="3"/>
      <c r="I64" s="3"/>
      <c r="J64" s="3"/>
      <c r="K64" s="3"/>
      <c r="L64" s="3"/>
      <c r="M64" s="3"/>
      <c r="N64" s="3">
        <v>2644</v>
      </c>
      <c r="O64" s="3"/>
      <c r="P64" s="3"/>
    </row>
    <row r="65" spans="1:16" x14ac:dyDescent="0.25">
      <c r="A65" s="2" t="s">
        <v>67</v>
      </c>
      <c r="B65" s="3">
        <v>6835</v>
      </c>
      <c r="C65" s="3">
        <v>13</v>
      </c>
      <c r="D65" s="3">
        <v>843</v>
      </c>
      <c r="E65" s="3"/>
      <c r="F65" s="3"/>
      <c r="G65" s="3">
        <v>121</v>
      </c>
      <c r="H65" s="3"/>
      <c r="I65" s="3"/>
      <c r="J65" s="3"/>
      <c r="K65" s="3"/>
      <c r="L65" s="3"/>
      <c r="M65" s="3"/>
      <c r="N65" s="3">
        <v>2804</v>
      </c>
      <c r="O65" s="3"/>
      <c r="P65" s="3"/>
    </row>
    <row r="66" spans="1:16" x14ac:dyDescent="0.25">
      <c r="A66" s="2" t="s">
        <v>68</v>
      </c>
      <c r="B66" s="3">
        <v>9365</v>
      </c>
      <c r="C66" s="3">
        <v>12</v>
      </c>
      <c r="D66" s="3">
        <v>905</v>
      </c>
      <c r="E66" s="3"/>
      <c r="F66" s="3"/>
      <c r="G66" s="3">
        <v>121</v>
      </c>
      <c r="H66" s="3"/>
      <c r="I66" s="3"/>
      <c r="J66" s="3"/>
      <c r="K66" s="3"/>
      <c r="L66" s="3"/>
      <c r="M66" s="3"/>
      <c r="N66" s="3">
        <v>3077</v>
      </c>
      <c r="O66" s="3"/>
      <c r="P66" s="3"/>
    </row>
    <row r="67" spans="1:16" x14ac:dyDescent="0.25">
      <c r="A67" s="2" t="s">
        <v>69</v>
      </c>
      <c r="B67" s="3">
        <v>9392</v>
      </c>
      <c r="C67" s="3">
        <v>13</v>
      </c>
      <c r="D67" s="3">
        <v>912</v>
      </c>
      <c r="E67" s="3"/>
      <c r="F67" s="3"/>
      <c r="G67" s="3">
        <v>123</v>
      </c>
      <c r="H67" s="3"/>
      <c r="I67" s="3"/>
      <c r="J67" s="3"/>
      <c r="K67" s="3"/>
      <c r="L67" s="3"/>
      <c r="M67" s="3"/>
      <c r="N67" s="3">
        <v>3115</v>
      </c>
      <c r="O67" s="3"/>
      <c r="P67" s="3"/>
    </row>
    <row r="68" spans="1:16" x14ac:dyDescent="0.25">
      <c r="A68" s="2" t="s">
        <v>70</v>
      </c>
      <c r="B68" s="3">
        <v>9053</v>
      </c>
      <c r="C68" s="3">
        <v>13</v>
      </c>
      <c r="D68" s="3">
        <v>860</v>
      </c>
      <c r="E68" s="3">
        <v>1</v>
      </c>
      <c r="F68" s="3">
        <v>121</v>
      </c>
      <c r="G68" s="3">
        <v>123</v>
      </c>
      <c r="H68" s="3"/>
      <c r="I68" s="3"/>
      <c r="J68" s="3"/>
      <c r="K68" s="3"/>
      <c r="L68" s="3"/>
      <c r="M68" s="3"/>
      <c r="N68" s="3">
        <v>3047</v>
      </c>
      <c r="O68" s="3"/>
      <c r="P68" s="3"/>
    </row>
    <row r="69" spans="1:16" x14ac:dyDescent="0.25">
      <c r="A69" s="2" t="s">
        <v>71</v>
      </c>
      <c r="B69" s="3">
        <v>8332</v>
      </c>
      <c r="C69" s="3">
        <v>11</v>
      </c>
      <c r="D69" s="3">
        <v>714</v>
      </c>
      <c r="E69" s="3"/>
      <c r="F69" s="3"/>
      <c r="G69" s="3"/>
      <c r="H69" s="3"/>
      <c r="I69" s="3"/>
      <c r="J69" s="3"/>
      <c r="K69" s="3"/>
      <c r="L69" s="3"/>
      <c r="M69" s="3"/>
      <c r="N69" s="3">
        <v>3010</v>
      </c>
      <c r="O69" s="3"/>
      <c r="P69" s="3"/>
    </row>
    <row r="70" spans="1:16" x14ac:dyDescent="0.25">
      <c r="A70" s="2" t="s">
        <v>72</v>
      </c>
      <c r="B70" s="3">
        <v>6676</v>
      </c>
      <c r="C70" s="3">
        <v>13</v>
      </c>
      <c r="D70" s="3">
        <v>724</v>
      </c>
      <c r="E70" s="3"/>
      <c r="F70" s="3"/>
      <c r="G70" s="3">
        <v>124</v>
      </c>
      <c r="H70" s="3"/>
      <c r="I70" s="3"/>
      <c r="J70" s="3"/>
      <c r="K70" s="3"/>
      <c r="L70" s="3"/>
      <c r="M70" s="3"/>
      <c r="N70" s="3">
        <v>2611</v>
      </c>
      <c r="O70" s="3"/>
      <c r="P70" s="3"/>
    </row>
    <row r="71" spans="1:16" x14ac:dyDescent="0.25">
      <c r="A71" s="2" t="s">
        <v>73</v>
      </c>
      <c r="B71" s="3">
        <v>8965</v>
      </c>
      <c r="C71" s="3">
        <v>13</v>
      </c>
      <c r="D71" s="3">
        <v>919</v>
      </c>
      <c r="E71" s="3"/>
      <c r="F71" s="3"/>
      <c r="G71" s="3">
        <v>122</v>
      </c>
      <c r="H71" s="3"/>
      <c r="I71" s="3"/>
      <c r="J71" s="3"/>
      <c r="K71" s="3"/>
      <c r="L71" s="3"/>
      <c r="M71" s="3"/>
      <c r="N71" s="3">
        <v>3027</v>
      </c>
      <c r="O71" s="3"/>
      <c r="P71" s="3"/>
    </row>
    <row r="72" spans="1:16" x14ac:dyDescent="0.25">
      <c r="A72" s="2" t="s">
        <v>74</v>
      </c>
      <c r="B72" s="3">
        <v>8608</v>
      </c>
      <c r="C72" s="3">
        <v>12</v>
      </c>
      <c r="D72" s="3">
        <v>915</v>
      </c>
      <c r="E72" s="3"/>
      <c r="F72" s="3"/>
      <c r="G72" s="3">
        <v>123</v>
      </c>
      <c r="H72" s="3"/>
      <c r="I72" s="3"/>
      <c r="J72" s="3"/>
      <c r="K72" s="3"/>
      <c r="L72" s="3"/>
      <c r="M72" s="3"/>
      <c r="N72" s="3">
        <v>2806</v>
      </c>
      <c r="O72" s="3"/>
      <c r="P72" s="3"/>
    </row>
  </sheetData>
  <mergeCells count="1">
    <mergeCell ref="A16:P1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workbookViewId="0">
      <selection activeCell="I12" sqref="I12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45</v>
      </c>
    </row>
    <row r="3" spans="1:16" x14ac:dyDescent="0.25">
      <c r="E3">
        <f>SUM(B17)</f>
        <v>5942</v>
      </c>
      <c r="F3">
        <f>SUM(B18)</f>
        <v>9838</v>
      </c>
    </row>
    <row r="6" spans="1:16" x14ac:dyDescent="0.25">
      <c r="E6" s="9">
        <f>SUM(C17)</f>
        <v>11</v>
      </c>
      <c r="F6">
        <f>SUM(C18)</f>
        <v>14</v>
      </c>
    </row>
    <row r="9" spans="1:16" x14ac:dyDescent="0.25">
      <c r="E9">
        <f>SUM(D17)</f>
        <v>474</v>
      </c>
      <c r="F9">
        <f>SUM(D18)</f>
        <v>947</v>
      </c>
    </row>
    <row r="13" spans="1:16" x14ac:dyDescent="0.25">
      <c r="C13" t="s">
        <v>0</v>
      </c>
      <c r="E13" s="7">
        <v>0.18</v>
      </c>
    </row>
    <row r="15" spans="1:16" x14ac:dyDescent="0.25">
      <c r="B15" t="s">
        <v>1</v>
      </c>
      <c r="C15" s="1" t="s">
        <v>45</v>
      </c>
      <c r="E15" s="7"/>
    </row>
    <row r="16" spans="1:16" x14ac:dyDescent="0.25">
      <c r="A16" s="15" t="s">
        <v>6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x14ac:dyDescent="0.25">
      <c r="A17" s="4" t="s">
        <v>7</v>
      </c>
      <c r="B17" s="2">
        <f t="shared" ref="B17:P17" si="0">MIN(B25:B124)</f>
        <v>5942</v>
      </c>
      <c r="C17" s="2">
        <f t="shared" si="0"/>
        <v>11</v>
      </c>
      <c r="D17" s="2">
        <f t="shared" si="0"/>
        <v>474</v>
      </c>
      <c r="E17" s="2">
        <f t="shared" si="0"/>
        <v>1</v>
      </c>
      <c r="F17" s="2">
        <f t="shared" si="0"/>
        <v>114</v>
      </c>
      <c r="G17" s="2">
        <f t="shared" si="0"/>
        <v>122</v>
      </c>
      <c r="H17" s="2">
        <f t="shared" si="0"/>
        <v>146</v>
      </c>
      <c r="I17" s="2">
        <f t="shared" si="0"/>
        <v>640</v>
      </c>
      <c r="J17" s="2">
        <f t="shared" si="0"/>
        <v>725</v>
      </c>
      <c r="K17" s="2">
        <f t="shared" si="0"/>
        <v>195</v>
      </c>
      <c r="L17" s="2">
        <f t="shared" si="0"/>
        <v>725</v>
      </c>
      <c r="M17" s="2">
        <f t="shared" si="0"/>
        <v>414</v>
      </c>
      <c r="N17" s="2">
        <f t="shared" si="0"/>
        <v>7784</v>
      </c>
      <c r="O17" s="2">
        <f t="shared" si="0"/>
        <v>469</v>
      </c>
      <c r="P17" s="2">
        <f t="shared" si="0"/>
        <v>576</v>
      </c>
    </row>
    <row r="18" spans="1:16" x14ac:dyDescent="0.25">
      <c r="A18" s="4" t="s">
        <v>8</v>
      </c>
      <c r="B18" s="2">
        <f t="shared" ref="B18:P18" si="1">MAX(B25:B124)</f>
        <v>9838</v>
      </c>
      <c r="C18" s="2">
        <f t="shared" si="1"/>
        <v>14</v>
      </c>
      <c r="D18" s="2">
        <f t="shared" si="1"/>
        <v>947</v>
      </c>
      <c r="E18" s="2">
        <f t="shared" si="1"/>
        <v>1</v>
      </c>
      <c r="F18" s="2">
        <f t="shared" si="1"/>
        <v>124</v>
      </c>
      <c r="G18" s="2">
        <f t="shared" si="1"/>
        <v>125</v>
      </c>
      <c r="H18" s="2">
        <f t="shared" si="1"/>
        <v>150</v>
      </c>
      <c r="I18" s="2">
        <f t="shared" si="1"/>
        <v>656</v>
      </c>
      <c r="J18" s="2">
        <f t="shared" si="1"/>
        <v>743</v>
      </c>
      <c r="K18" s="2">
        <f t="shared" si="1"/>
        <v>200</v>
      </c>
      <c r="L18" s="2">
        <f t="shared" si="1"/>
        <v>743</v>
      </c>
      <c r="M18" s="2">
        <f t="shared" si="1"/>
        <v>444</v>
      </c>
      <c r="N18" s="2">
        <f t="shared" si="1"/>
        <v>9678</v>
      </c>
      <c r="O18" s="2">
        <f t="shared" si="1"/>
        <v>481</v>
      </c>
      <c r="P18" s="2">
        <f t="shared" si="1"/>
        <v>590</v>
      </c>
    </row>
    <row r="20" spans="1:16" x14ac:dyDescent="0.25">
      <c r="B20" s="5" t="s">
        <v>9</v>
      </c>
      <c r="C20" s="5">
        <f>COUNTIF(E25:E54,1)</f>
        <v>7</v>
      </c>
      <c r="D20" s="5" t="s">
        <v>10</v>
      </c>
      <c r="E20" s="6">
        <f>C20/33</f>
        <v>0.21212121212121213</v>
      </c>
    </row>
    <row r="21" spans="1:16" x14ac:dyDescent="0.25">
      <c r="B21" s="5"/>
      <c r="C21" s="5" t="s">
        <v>11</v>
      </c>
      <c r="D21" s="5"/>
      <c r="E21" s="6">
        <f>E20/1.1</f>
        <v>0.19283746556473827</v>
      </c>
    </row>
    <row r="22" spans="1:16" x14ac:dyDescent="0.25">
      <c r="B22" s="5"/>
      <c r="C22" s="5" t="s">
        <v>12</v>
      </c>
      <c r="D22" s="5"/>
      <c r="E22" s="6">
        <f>E20/1.2</f>
        <v>0.17676767676767677</v>
      </c>
    </row>
    <row r="23" spans="1:16" x14ac:dyDescent="0.25">
      <c r="F23" s="7"/>
      <c r="G23" s="7"/>
    </row>
    <row r="24" spans="1:16" x14ac:dyDescent="0.25">
      <c r="A24" s="11"/>
      <c r="B24" s="2" t="s">
        <v>3</v>
      </c>
      <c r="C24" s="2" t="s">
        <v>33</v>
      </c>
      <c r="D24" s="2" t="s">
        <v>2</v>
      </c>
      <c r="E24" s="2" t="s">
        <v>4</v>
      </c>
      <c r="F24" s="2" t="s">
        <v>5</v>
      </c>
      <c r="G24" s="2" t="s">
        <v>13</v>
      </c>
      <c r="H24" s="8" t="s">
        <v>14</v>
      </c>
      <c r="I24" s="8" t="s">
        <v>15</v>
      </c>
      <c r="J24" s="8" t="s">
        <v>16</v>
      </c>
      <c r="K24" s="8" t="s">
        <v>17</v>
      </c>
      <c r="L24" s="8" t="s">
        <v>18</v>
      </c>
      <c r="M24" s="8" t="s">
        <v>19</v>
      </c>
      <c r="N24" s="8" t="s">
        <v>20</v>
      </c>
      <c r="O24" s="8" t="s">
        <v>21</v>
      </c>
      <c r="P24" s="8" t="s">
        <v>22</v>
      </c>
    </row>
    <row r="25" spans="1:16" x14ac:dyDescent="0.25">
      <c r="A25" s="2" t="s">
        <v>23</v>
      </c>
      <c r="B25" s="3">
        <v>9432</v>
      </c>
      <c r="C25" s="3">
        <v>14</v>
      </c>
      <c r="D25" s="3">
        <v>594</v>
      </c>
      <c r="E25" s="3"/>
      <c r="F25" s="3"/>
      <c r="G25" s="3">
        <v>124</v>
      </c>
      <c r="H25" s="3"/>
      <c r="I25" s="3"/>
      <c r="J25" s="3"/>
      <c r="K25" s="3"/>
      <c r="L25" s="3"/>
      <c r="M25" s="3"/>
      <c r="N25" s="3"/>
      <c r="O25" s="3">
        <v>477</v>
      </c>
      <c r="P25" s="3">
        <v>585</v>
      </c>
    </row>
    <row r="26" spans="1:16" x14ac:dyDescent="0.25">
      <c r="A26" s="2" t="s">
        <v>24</v>
      </c>
      <c r="B26" s="3">
        <v>8135</v>
      </c>
      <c r="C26" s="3">
        <v>13</v>
      </c>
      <c r="D26" s="3">
        <v>896</v>
      </c>
      <c r="E26" s="3"/>
      <c r="F26" s="3"/>
      <c r="G26" s="3">
        <v>125</v>
      </c>
      <c r="H26" s="3"/>
      <c r="I26" s="3">
        <v>656</v>
      </c>
      <c r="J26" s="3"/>
      <c r="K26" s="3"/>
      <c r="L26" s="3"/>
      <c r="M26" s="3"/>
      <c r="N26" s="3"/>
      <c r="O26" s="3">
        <v>481</v>
      </c>
      <c r="P26" s="3">
        <v>590</v>
      </c>
    </row>
    <row r="27" spans="1:16" x14ac:dyDescent="0.25">
      <c r="A27" s="2" t="s">
        <v>25</v>
      </c>
      <c r="B27" s="3">
        <v>8975</v>
      </c>
      <c r="C27" s="3">
        <v>13</v>
      </c>
      <c r="D27" s="3">
        <v>633</v>
      </c>
      <c r="E27" s="3"/>
      <c r="F27" s="3"/>
      <c r="G27" s="3">
        <v>125</v>
      </c>
      <c r="H27" s="3"/>
      <c r="I27" s="3">
        <v>656</v>
      </c>
      <c r="J27" s="3">
        <v>743</v>
      </c>
      <c r="K27" s="3"/>
      <c r="L27" s="3"/>
      <c r="M27" s="3"/>
      <c r="N27" s="3"/>
      <c r="O27" s="3">
        <v>481</v>
      </c>
      <c r="P27" s="3">
        <v>590</v>
      </c>
    </row>
    <row r="28" spans="1:16" x14ac:dyDescent="0.25">
      <c r="A28" s="2" t="s">
        <v>26</v>
      </c>
      <c r="B28" s="3">
        <v>7592</v>
      </c>
      <c r="C28" s="3">
        <v>14</v>
      </c>
      <c r="D28" s="3">
        <v>820</v>
      </c>
      <c r="E28" s="3">
        <v>1</v>
      </c>
      <c r="F28" s="3">
        <v>116</v>
      </c>
      <c r="G28" s="3">
        <v>125</v>
      </c>
      <c r="H28" s="3"/>
      <c r="I28" s="3">
        <v>656</v>
      </c>
      <c r="J28" s="3">
        <v>743</v>
      </c>
      <c r="K28" s="3"/>
      <c r="L28" s="3">
        <v>743</v>
      </c>
      <c r="M28" s="3"/>
      <c r="N28" s="3"/>
      <c r="O28" s="3">
        <v>481</v>
      </c>
      <c r="P28" s="3">
        <v>590</v>
      </c>
    </row>
    <row r="29" spans="1:16" x14ac:dyDescent="0.25">
      <c r="A29" s="2" t="s">
        <v>27</v>
      </c>
      <c r="B29" s="3">
        <v>7903</v>
      </c>
      <c r="C29" s="3">
        <v>14</v>
      </c>
      <c r="D29" s="3">
        <v>599</v>
      </c>
      <c r="E29" s="3"/>
      <c r="F29" s="3"/>
      <c r="G29" s="3">
        <v>122</v>
      </c>
      <c r="H29" s="3"/>
      <c r="I29" s="3">
        <v>640</v>
      </c>
      <c r="J29" s="3">
        <v>725</v>
      </c>
      <c r="K29" s="3"/>
      <c r="L29" s="3">
        <v>725</v>
      </c>
      <c r="M29" s="3">
        <v>444</v>
      </c>
      <c r="N29" s="3"/>
      <c r="O29" s="3">
        <v>469</v>
      </c>
      <c r="P29" s="3">
        <v>576</v>
      </c>
    </row>
    <row r="30" spans="1:16" x14ac:dyDescent="0.25">
      <c r="A30" s="2" t="s">
        <v>28</v>
      </c>
      <c r="B30" s="3">
        <v>7344</v>
      </c>
      <c r="C30" s="3">
        <v>12</v>
      </c>
      <c r="D30" s="3">
        <v>598</v>
      </c>
      <c r="E30" s="3"/>
      <c r="F30" s="3"/>
      <c r="G30" s="3">
        <v>123</v>
      </c>
      <c r="H30" s="3"/>
      <c r="I30" s="3">
        <v>645</v>
      </c>
      <c r="J30" s="3">
        <v>731</v>
      </c>
      <c r="K30" s="3"/>
      <c r="L30" s="3">
        <v>731</v>
      </c>
      <c r="M30" s="3">
        <v>418</v>
      </c>
      <c r="N30" s="3">
        <v>9628</v>
      </c>
      <c r="O30" s="3">
        <v>473</v>
      </c>
      <c r="P30" s="3">
        <v>581</v>
      </c>
    </row>
    <row r="31" spans="1:16" x14ac:dyDescent="0.25">
      <c r="A31" s="2" t="s">
        <v>29</v>
      </c>
      <c r="B31" s="3">
        <v>7585</v>
      </c>
      <c r="C31" s="3">
        <v>13</v>
      </c>
      <c r="D31" s="3">
        <v>879</v>
      </c>
      <c r="E31" s="3">
        <v>1</v>
      </c>
      <c r="F31" s="3">
        <v>124</v>
      </c>
      <c r="G31" s="3">
        <v>123</v>
      </c>
      <c r="H31" s="3"/>
      <c r="I31" s="3">
        <v>645</v>
      </c>
      <c r="J31" s="3">
        <v>731</v>
      </c>
      <c r="K31" s="3">
        <v>196</v>
      </c>
      <c r="L31" s="3">
        <v>731</v>
      </c>
      <c r="M31" s="3">
        <v>418</v>
      </c>
      <c r="N31" s="3">
        <v>8666</v>
      </c>
      <c r="O31" s="3">
        <v>473</v>
      </c>
      <c r="P31" s="3">
        <v>581</v>
      </c>
    </row>
    <row r="32" spans="1:16" x14ac:dyDescent="0.25">
      <c r="A32" s="2" t="s">
        <v>30</v>
      </c>
      <c r="B32" s="3">
        <v>9728</v>
      </c>
      <c r="C32" s="3">
        <v>14</v>
      </c>
      <c r="D32" s="3">
        <v>663</v>
      </c>
      <c r="E32" s="3"/>
      <c r="F32" s="3"/>
      <c r="G32" s="3">
        <v>124</v>
      </c>
      <c r="H32" s="3">
        <v>148</v>
      </c>
      <c r="I32" s="3">
        <v>651</v>
      </c>
      <c r="J32" s="3">
        <v>737</v>
      </c>
      <c r="K32" s="3">
        <v>198</v>
      </c>
      <c r="L32" s="3">
        <v>737</v>
      </c>
      <c r="M32" s="3">
        <v>421</v>
      </c>
      <c r="N32" s="3">
        <v>8880</v>
      </c>
      <c r="O32" s="3">
        <v>477</v>
      </c>
      <c r="P32" s="3">
        <v>585</v>
      </c>
    </row>
    <row r="33" spans="1:16" x14ac:dyDescent="0.25">
      <c r="A33" s="2" t="s">
        <v>31</v>
      </c>
      <c r="B33" s="3">
        <v>9109</v>
      </c>
      <c r="C33" s="3">
        <v>13</v>
      </c>
      <c r="D33" s="3">
        <v>848</v>
      </c>
      <c r="E33" s="3"/>
      <c r="F33" s="3"/>
      <c r="G33" s="3">
        <v>125</v>
      </c>
      <c r="H33" s="3">
        <v>150</v>
      </c>
      <c r="I33" s="3">
        <v>656</v>
      </c>
      <c r="J33" s="3">
        <v>743</v>
      </c>
      <c r="K33" s="3">
        <v>200</v>
      </c>
      <c r="L33" s="3">
        <v>743</v>
      </c>
      <c r="M33" s="3">
        <v>425</v>
      </c>
      <c r="N33" s="3">
        <v>9416</v>
      </c>
      <c r="O33" s="3">
        <v>481</v>
      </c>
      <c r="P33" s="3">
        <v>590</v>
      </c>
    </row>
    <row r="34" spans="1:16" x14ac:dyDescent="0.25">
      <c r="A34" s="2" t="s">
        <v>32</v>
      </c>
      <c r="B34" s="3">
        <v>5942</v>
      </c>
      <c r="C34" s="3">
        <v>12</v>
      </c>
      <c r="D34" s="3">
        <v>903</v>
      </c>
      <c r="E34" s="3">
        <v>1</v>
      </c>
      <c r="F34" s="3">
        <v>114</v>
      </c>
      <c r="G34" s="3">
        <v>123</v>
      </c>
      <c r="H34" s="3">
        <v>147</v>
      </c>
      <c r="I34" s="3">
        <v>645</v>
      </c>
      <c r="J34" s="3">
        <v>731</v>
      </c>
      <c r="K34" s="3">
        <v>196</v>
      </c>
      <c r="L34" s="3">
        <v>731</v>
      </c>
      <c r="M34" s="3">
        <v>418</v>
      </c>
      <c r="N34" s="3">
        <v>7798</v>
      </c>
      <c r="O34" s="3">
        <v>473</v>
      </c>
      <c r="P34" s="3">
        <v>581</v>
      </c>
    </row>
    <row r="35" spans="1:16" x14ac:dyDescent="0.25">
      <c r="A35" s="2" t="s">
        <v>34</v>
      </c>
      <c r="B35" s="3">
        <v>9838</v>
      </c>
      <c r="C35" s="3">
        <v>14</v>
      </c>
      <c r="D35" s="3">
        <v>657</v>
      </c>
      <c r="E35" s="3"/>
      <c r="F35" s="3"/>
      <c r="G35" s="3">
        <v>125</v>
      </c>
      <c r="H35" s="3">
        <v>150</v>
      </c>
      <c r="I35" s="3">
        <v>656</v>
      </c>
      <c r="J35" s="3">
        <v>743</v>
      </c>
      <c r="K35" s="3">
        <v>200</v>
      </c>
      <c r="L35" s="3">
        <v>743</v>
      </c>
      <c r="M35" s="3">
        <v>425</v>
      </c>
      <c r="N35" s="3">
        <v>8081</v>
      </c>
      <c r="O35" s="3">
        <v>481</v>
      </c>
      <c r="P35" s="3">
        <v>590</v>
      </c>
    </row>
    <row r="36" spans="1:16" x14ac:dyDescent="0.25">
      <c r="A36" s="2" t="s">
        <v>35</v>
      </c>
      <c r="B36" s="3">
        <v>7675</v>
      </c>
      <c r="C36" s="3">
        <v>13</v>
      </c>
      <c r="D36" s="3">
        <v>822</v>
      </c>
      <c r="E36" s="3"/>
      <c r="F36" s="3"/>
      <c r="G36" s="3">
        <v>125</v>
      </c>
      <c r="H36" s="3"/>
      <c r="I36" s="3"/>
      <c r="J36" s="3"/>
      <c r="K36" s="3"/>
      <c r="L36" s="3"/>
      <c r="M36" s="3"/>
      <c r="N36" s="3">
        <v>9678</v>
      </c>
      <c r="O36" s="3"/>
      <c r="P36" s="3"/>
    </row>
    <row r="37" spans="1:16" x14ac:dyDescent="0.25">
      <c r="A37" s="2" t="s">
        <v>36</v>
      </c>
      <c r="B37" s="3">
        <v>6833</v>
      </c>
      <c r="C37" s="3">
        <v>13</v>
      </c>
      <c r="D37" s="3">
        <v>649</v>
      </c>
      <c r="E37" s="3"/>
      <c r="F37" s="3"/>
      <c r="G37" s="3">
        <v>124</v>
      </c>
      <c r="H37" s="3">
        <v>148</v>
      </c>
      <c r="I37" s="3">
        <v>651</v>
      </c>
      <c r="J37" s="3">
        <v>737</v>
      </c>
      <c r="K37" s="3">
        <v>198</v>
      </c>
      <c r="L37" s="3">
        <v>737</v>
      </c>
      <c r="M37" s="3">
        <v>421</v>
      </c>
      <c r="N37" s="3">
        <v>9513</v>
      </c>
      <c r="O37" s="3">
        <v>477</v>
      </c>
      <c r="P37" s="3">
        <v>585</v>
      </c>
    </row>
    <row r="38" spans="1:16" x14ac:dyDescent="0.25">
      <c r="A38" s="2" t="s">
        <v>37</v>
      </c>
      <c r="B38" s="3">
        <v>6910</v>
      </c>
      <c r="C38" s="3">
        <v>14</v>
      </c>
      <c r="D38" s="3">
        <v>871</v>
      </c>
      <c r="E38" s="3"/>
      <c r="F38" s="3"/>
      <c r="G38" s="3">
        <v>122</v>
      </c>
      <c r="H38" s="3">
        <v>146</v>
      </c>
      <c r="I38" s="3">
        <v>640</v>
      </c>
      <c r="J38" s="3">
        <v>725</v>
      </c>
      <c r="K38" s="3">
        <v>195</v>
      </c>
      <c r="L38" s="3">
        <v>725</v>
      </c>
      <c r="M38" s="3">
        <v>414</v>
      </c>
      <c r="N38" s="3">
        <v>9524</v>
      </c>
      <c r="O38" s="3">
        <v>469</v>
      </c>
      <c r="P38" s="3">
        <v>576</v>
      </c>
    </row>
    <row r="39" spans="1:16" x14ac:dyDescent="0.25">
      <c r="A39" s="2" t="s">
        <v>38</v>
      </c>
      <c r="B39" s="3">
        <v>8993</v>
      </c>
      <c r="C39" s="3">
        <v>13</v>
      </c>
      <c r="D39" s="3">
        <v>775</v>
      </c>
      <c r="E39" s="3"/>
      <c r="F39" s="3"/>
      <c r="G39" s="3">
        <v>123</v>
      </c>
      <c r="H39" s="3">
        <v>147</v>
      </c>
      <c r="I39" s="3">
        <v>645</v>
      </c>
      <c r="J39" s="3">
        <v>731</v>
      </c>
      <c r="K39" s="3">
        <v>196</v>
      </c>
      <c r="L39" s="3">
        <v>731</v>
      </c>
      <c r="M39" s="3">
        <v>418</v>
      </c>
      <c r="N39" s="3">
        <v>8680</v>
      </c>
      <c r="O39" s="3">
        <v>473</v>
      </c>
      <c r="P39" s="3">
        <v>581</v>
      </c>
    </row>
    <row r="40" spans="1:16" x14ac:dyDescent="0.25">
      <c r="A40" s="2" t="s">
        <v>39</v>
      </c>
      <c r="B40" s="3">
        <v>7169</v>
      </c>
      <c r="C40" s="3">
        <v>13</v>
      </c>
      <c r="D40" s="3">
        <v>826</v>
      </c>
      <c r="E40" s="3">
        <v>1</v>
      </c>
      <c r="F40" s="3">
        <v>124</v>
      </c>
      <c r="G40" s="3">
        <v>123</v>
      </c>
      <c r="H40" s="3"/>
      <c r="I40" s="3"/>
      <c r="J40" s="3"/>
      <c r="K40" s="3"/>
      <c r="L40" s="3"/>
      <c r="M40" s="3"/>
      <c r="N40" s="3">
        <v>9000</v>
      </c>
      <c r="O40" s="3"/>
      <c r="P40" s="3"/>
    </row>
    <row r="41" spans="1:16" x14ac:dyDescent="0.25">
      <c r="A41" s="2" t="s">
        <v>40</v>
      </c>
      <c r="B41" s="3">
        <v>6901</v>
      </c>
      <c r="C41" s="3">
        <v>13</v>
      </c>
      <c r="D41" s="3">
        <v>849</v>
      </c>
      <c r="E41" s="3"/>
      <c r="F41" s="3"/>
      <c r="G41" s="3">
        <v>122</v>
      </c>
      <c r="H41" s="3"/>
      <c r="I41" s="3"/>
      <c r="J41" s="3"/>
      <c r="K41" s="3"/>
      <c r="L41" s="3"/>
      <c r="M41" s="3"/>
      <c r="N41" s="3">
        <v>7813</v>
      </c>
      <c r="O41" s="3"/>
      <c r="P41" s="3"/>
    </row>
    <row r="42" spans="1:16" x14ac:dyDescent="0.25">
      <c r="A42" s="2" t="s">
        <v>41</v>
      </c>
      <c r="B42" s="3">
        <v>7053</v>
      </c>
      <c r="C42" s="3">
        <v>13</v>
      </c>
      <c r="D42" s="3">
        <v>474</v>
      </c>
      <c r="E42" s="3">
        <v>1</v>
      </c>
      <c r="F42" s="3">
        <v>117</v>
      </c>
      <c r="G42" s="3">
        <v>122</v>
      </c>
      <c r="H42" s="3"/>
      <c r="I42" s="3"/>
      <c r="J42" s="3"/>
      <c r="K42" s="3"/>
      <c r="L42" s="3"/>
      <c r="M42" s="3"/>
      <c r="N42" s="3">
        <v>8667</v>
      </c>
      <c r="O42" s="3"/>
      <c r="P42" s="3"/>
    </row>
    <row r="43" spans="1:16" x14ac:dyDescent="0.25">
      <c r="A43" s="2" t="s">
        <v>42</v>
      </c>
      <c r="B43" s="3">
        <v>9643</v>
      </c>
      <c r="C43" s="3">
        <v>13</v>
      </c>
      <c r="D43" s="3">
        <v>916</v>
      </c>
      <c r="E43" s="3">
        <v>1</v>
      </c>
      <c r="F43" s="3">
        <v>123</v>
      </c>
      <c r="G43" s="3">
        <v>123</v>
      </c>
      <c r="H43" s="3"/>
      <c r="I43" s="3"/>
      <c r="J43" s="3"/>
      <c r="K43" s="3"/>
      <c r="L43" s="3"/>
      <c r="M43" s="3"/>
      <c r="N43" s="3">
        <v>9388</v>
      </c>
      <c r="O43" s="3"/>
      <c r="P43" s="3"/>
    </row>
    <row r="44" spans="1:16" x14ac:dyDescent="0.25">
      <c r="A44" s="2" t="s">
        <v>43</v>
      </c>
      <c r="B44" s="3">
        <v>6288</v>
      </c>
      <c r="C44" s="3">
        <v>13</v>
      </c>
      <c r="D44" s="3">
        <v>639</v>
      </c>
      <c r="E44" s="3"/>
      <c r="F44" s="3"/>
      <c r="G44" s="3">
        <v>125</v>
      </c>
      <c r="H44" s="3"/>
      <c r="I44" s="3"/>
      <c r="J44" s="3"/>
      <c r="K44" s="3"/>
      <c r="L44" s="3"/>
      <c r="M44" s="3"/>
      <c r="N44" s="3">
        <v>8089</v>
      </c>
      <c r="O44" s="3"/>
      <c r="P44" s="3"/>
    </row>
    <row r="45" spans="1:16" x14ac:dyDescent="0.25">
      <c r="A45" s="2" t="s">
        <v>47</v>
      </c>
      <c r="B45" s="3">
        <v>8676</v>
      </c>
      <c r="C45" s="3">
        <v>11</v>
      </c>
      <c r="D45" s="3">
        <v>627</v>
      </c>
      <c r="E45" s="3"/>
      <c r="F45" s="3"/>
      <c r="G45" s="3">
        <v>122</v>
      </c>
      <c r="H45" s="3"/>
      <c r="I45" s="3"/>
      <c r="J45" s="3"/>
      <c r="K45" s="3"/>
      <c r="L45" s="3"/>
      <c r="M45" s="3"/>
      <c r="N45" s="3">
        <v>9210</v>
      </c>
      <c r="O45" s="3"/>
      <c r="P45" s="3"/>
    </row>
    <row r="46" spans="1:16" x14ac:dyDescent="0.25">
      <c r="A46" s="2" t="s">
        <v>48</v>
      </c>
      <c r="B46" s="3">
        <v>7071</v>
      </c>
      <c r="C46" s="3">
        <v>13</v>
      </c>
      <c r="D46" s="3">
        <v>661</v>
      </c>
      <c r="E46" s="3"/>
      <c r="F46" s="3"/>
      <c r="G46" s="3">
        <v>122</v>
      </c>
      <c r="H46" s="3"/>
      <c r="I46" s="3"/>
      <c r="J46" s="3"/>
      <c r="K46" s="3"/>
      <c r="L46" s="3"/>
      <c r="M46" s="3"/>
      <c r="N46" s="3">
        <v>8790</v>
      </c>
      <c r="O46" s="3"/>
      <c r="P46" s="3"/>
    </row>
    <row r="47" spans="1:16" x14ac:dyDescent="0.25">
      <c r="A47" s="2" t="s">
        <v>49</v>
      </c>
      <c r="B47" s="3">
        <v>6160</v>
      </c>
      <c r="C47" s="3">
        <v>13</v>
      </c>
      <c r="D47" s="3">
        <v>669</v>
      </c>
      <c r="E47" s="3"/>
      <c r="F47" s="3"/>
      <c r="G47" s="3">
        <v>125</v>
      </c>
      <c r="H47" s="3"/>
      <c r="I47" s="3"/>
      <c r="J47" s="3"/>
      <c r="K47" s="3"/>
      <c r="L47" s="3"/>
      <c r="M47" s="3"/>
      <c r="N47" s="3">
        <v>8342</v>
      </c>
      <c r="O47" s="3"/>
      <c r="P47" s="3"/>
    </row>
    <row r="48" spans="1:16" x14ac:dyDescent="0.25">
      <c r="A48" s="2" t="s">
        <v>50</v>
      </c>
      <c r="B48" s="3">
        <v>5953</v>
      </c>
      <c r="C48" s="3">
        <v>13</v>
      </c>
      <c r="D48" s="3">
        <v>697</v>
      </c>
      <c r="E48" s="3"/>
      <c r="F48" s="3"/>
      <c r="G48" s="3">
        <v>122</v>
      </c>
      <c r="H48" s="3"/>
      <c r="I48" s="3"/>
      <c r="J48" s="3"/>
      <c r="K48" s="3"/>
      <c r="L48" s="3"/>
      <c r="M48" s="3"/>
      <c r="N48" s="3">
        <v>9484</v>
      </c>
      <c r="O48" s="3"/>
      <c r="P48" s="3"/>
    </row>
    <row r="49" spans="1:16" x14ac:dyDescent="0.25">
      <c r="A49" s="2" t="s">
        <v>51</v>
      </c>
      <c r="B49" s="3">
        <v>6136</v>
      </c>
      <c r="C49" s="3">
        <v>13</v>
      </c>
      <c r="D49" s="3">
        <v>717</v>
      </c>
      <c r="E49" s="3"/>
      <c r="F49" s="3"/>
      <c r="G49" s="3">
        <v>124</v>
      </c>
      <c r="H49" s="3"/>
      <c r="I49" s="3"/>
      <c r="J49" s="3"/>
      <c r="K49" s="3"/>
      <c r="L49" s="3"/>
      <c r="M49" s="3"/>
      <c r="N49" s="3">
        <v>8162</v>
      </c>
      <c r="O49" s="3"/>
      <c r="P49" s="3"/>
    </row>
    <row r="50" spans="1:16" x14ac:dyDescent="0.25">
      <c r="A50" s="2" t="s">
        <v>52</v>
      </c>
      <c r="B50" s="3">
        <v>7184</v>
      </c>
      <c r="C50" s="3">
        <v>14</v>
      </c>
      <c r="D50" s="3">
        <v>709</v>
      </c>
      <c r="E50" s="3"/>
      <c r="F50" s="3"/>
      <c r="G50" s="3">
        <v>122</v>
      </c>
      <c r="H50" s="3"/>
      <c r="I50" s="3"/>
      <c r="J50" s="3"/>
      <c r="K50" s="3"/>
      <c r="L50" s="3"/>
      <c r="M50" s="3"/>
      <c r="N50" s="3">
        <v>7988</v>
      </c>
      <c r="O50" s="3"/>
      <c r="P50" s="3"/>
    </row>
    <row r="51" spans="1:16" x14ac:dyDescent="0.25">
      <c r="A51" s="2" t="s">
        <v>53</v>
      </c>
      <c r="B51" s="3">
        <v>6260</v>
      </c>
      <c r="C51" s="3">
        <v>13</v>
      </c>
      <c r="D51" s="3">
        <v>812</v>
      </c>
      <c r="E51" s="3"/>
      <c r="F51" s="3"/>
      <c r="G51" s="3">
        <v>123</v>
      </c>
      <c r="H51" s="3"/>
      <c r="I51" s="3"/>
      <c r="J51" s="3"/>
      <c r="K51" s="3"/>
      <c r="L51" s="3"/>
      <c r="M51" s="3"/>
      <c r="N51" s="3">
        <v>7906</v>
      </c>
      <c r="O51" s="3"/>
      <c r="P51" s="3"/>
    </row>
    <row r="52" spans="1:16" x14ac:dyDescent="0.25">
      <c r="A52" s="2" t="s">
        <v>54</v>
      </c>
      <c r="B52" s="3">
        <v>9608</v>
      </c>
      <c r="C52" s="3">
        <v>14</v>
      </c>
      <c r="D52" s="3">
        <v>765</v>
      </c>
      <c r="E52" s="3">
        <v>1</v>
      </c>
      <c r="F52" s="3">
        <v>123</v>
      </c>
      <c r="G52" s="3">
        <v>125</v>
      </c>
      <c r="H52" s="3"/>
      <c r="I52" s="3"/>
      <c r="J52" s="3"/>
      <c r="K52" s="3"/>
      <c r="L52" s="3"/>
      <c r="M52" s="3"/>
      <c r="N52" s="3">
        <v>8340</v>
      </c>
      <c r="O52" s="3"/>
      <c r="P52" s="3"/>
    </row>
    <row r="53" spans="1:16" x14ac:dyDescent="0.25">
      <c r="A53" s="2" t="s">
        <v>55</v>
      </c>
      <c r="B53" s="3">
        <v>7831</v>
      </c>
      <c r="C53" s="3">
        <v>14</v>
      </c>
      <c r="D53" s="3">
        <v>727</v>
      </c>
      <c r="E53" s="3"/>
      <c r="F53" s="3"/>
      <c r="G53" s="3">
        <v>123</v>
      </c>
      <c r="H53" s="3"/>
      <c r="I53" s="3"/>
      <c r="J53" s="3"/>
      <c r="K53" s="3"/>
      <c r="L53" s="3"/>
      <c r="M53" s="3"/>
      <c r="N53" s="3">
        <v>7784</v>
      </c>
      <c r="O53" s="3"/>
      <c r="P53" s="3"/>
    </row>
    <row r="54" spans="1:16" x14ac:dyDescent="0.25">
      <c r="A54" s="2" t="s">
        <v>56</v>
      </c>
      <c r="B54" s="3">
        <v>6484</v>
      </c>
      <c r="C54" s="3">
        <v>14</v>
      </c>
      <c r="D54" s="3">
        <v>947</v>
      </c>
      <c r="E54" s="3"/>
      <c r="F54" s="3"/>
      <c r="G54" s="3">
        <v>122</v>
      </c>
      <c r="H54" s="3"/>
      <c r="I54" s="3"/>
      <c r="J54" s="3"/>
      <c r="K54" s="3"/>
      <c r="L54" s="3"/>
      <c r="M54" s="3"/>
      <c r="N54" s="3">
        <v>8736</v>
      </c>
      <c r="O54" s="3"/>
      <c r="P54" s="3"/>
    </row>
    <row r="55" spans="1:16" x14ac:dyDescent="0.25">
      <c r="A55" s="2" t="s">
        <v>57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x14ac:dyDescent="0.25">
      <c r="A56" s="2" t="s">
        <v>58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x14ac:dyDescent="0.25">
      <c r="A57" s="2" t="s">
        <v>59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x14ac:dyDescent="0.25">
      <c r="A58" s="2" t="s">
        <v>60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x14ac:dyDescent="0.25">
      <c r="A59" s="2" t="s">
        <v>61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x14ac:dyDescent="0.25">
      <c r="A60" s="2" t="s">
        <v>62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x14ac:dyDescent="0.25">
      <c r="A61" s="2" t="s">
        <v>63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x14ac:dyDescent="0.25">
      <c r="A62" s="2" t="s">
        <v>64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x14ac:dyDescent="0.25">
      <c r="A63" s="2" t="s">
        <v>65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x14ac:dyDescent="0.25">
      <c r="A64" s="2" t="s">
        <v>66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x14ac:dyDescent="0.25">
      <c r="A65" s="2" t="s">
        <v>67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x14ac:dyDescent="0.25">
      <c r="A66" s="2" t="s">
        <v>68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x14ac:dyDescent="0.25">
      <c r="A67" s="2" t="s">
        <v>69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x14ac:dyDescent="0.25">
      <c r="A68" s="2" t="s">
        <v>70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x14ac:dyDescent="0.25">
      <c r="A69" s="2" t="s">
        <v>71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x14ac:dyDescent="0.25">
      <c r="A70" s="2" t="s">
        <v>72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x14ac:dyDescent="0.25">
      <c r="A71" s="2" t="s">
        <v>73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x14ac:dyDescent="0.25">
      <c r="A72" s="2" t="s">
        <v>74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x14ac:dyDescent="0.25">
      <c r="A73" s="2" t="s">
        <v>75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x14ac:dyDescent="0.25">
      <c r="A74" s="2" t="s">
        <v>76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x14ac:dyDescent="0.25">
      <c r="A75" s="2" t="s">
        <v>77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x14ac:dyDescent="0.25">
      <c r="A76" s="2" t="s">
        <v>78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x14ac:dyDescent="0.25">
      <c r="A77" s="2" t="s">
        <v>79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x14ac:dyDescent="0.25">
      <c r="A78" s="2" t="s">
        <v>80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x14ac:dyDescent="0.25">
      <c r="A79" s="2" t="s">
        <v>81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x14ac:dyDescent="0.25">
      <c r="A80" s="2" t="s">
        <v>82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x14ac:dyDescent="0.25">
      <c r="A81" s="2" t="s">
        <v>83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x14ac:dyDescent="0.25">
      <c r="A82" s="2" t="s">
        <v>84</v>
      </c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x14ac:dyDescent="0.25">
      <c r="A83" s="2" t="s">
        <v>85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x14ac:dyDescent="0.25">
      <c r="A84" s="2" t="s">
        <v>86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x14ac:dyDescent="0.25">
      <c r="A85" s="2" t="s">
        <v>87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x14ac:dyDescent="0.25">
      <c r="A86" s="2" t="s">
        <v>88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x14ac:dyDescent="0.25">
      <c r="A87" s="2" t="s">
        <v>89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x14ac:dyDescent="0.25">
      <c r="A88" s="2" t="s">
        <v>90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x14ac:dyDescent="0.25">
      <c r="A89" s="2" t="s">
        <v>91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x14ac:dyDescent="0.25">
      <c r="A90" s="2" t="s">
        <v>92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x14ac:dyDescent="0.25">
      <c r="A91" s="2" t="s">
        <v>93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x14ac:dyDescent="0.25">
      <c r="A92" s="2" t="s">
        <v>94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x14ac:dyDescent="0.25">
      <c r="A93" s="2" t="s">
        <v>95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x14ac:dyDescent="0.25">
      <c r="A94" s="2" t="s">
        <v>96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x14ac:dyDescent="0.25">
      <c r="A95" s="2" t="s">
        <v>97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x14ac:dyDescent="0.25">
      <c r="A96" s="2" t="s">
        <v>98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x14ac:dyDescent="0.25">
      <c r="A97" s="2" t="s">
        <v>99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x14ac:dyDescent="0.25">
      <c r="A98" s="2" t="s">
        <v>100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x14ac:dyDescent="0.25">
      <c r="A99" s="2" t="s">
        <v>101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x14ac:dyDescent="0.25">
      <c r="A100" s="2" t="s">
        <v>102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x14ac:dyDescent="0.25">
      <c r="A101" s="2" t="s">
        <v>103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x14ac:dyDescent="0.25">
      <c r="A102" s="2" t="s">
        <v>104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x14ac:dyDescent="0.25">
      <c r="A103" s="2" t="s">
        <v>105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x14ac:dyDescent="0.25">
      <c r="A104" s="2" t="s">
        <v>106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x14ac:dyDescent="0.25">
      <c r="A105" s="2" t="s">
        <v>107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x14ac:dyDescent="0.25">
      <c r="A106" s="2" t="s">
        <v>108</v>
      </c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x14ac:dyDescent="0.25">
      <c r="A107" s="2" t="s">
        <v>109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x14ac:dyDescent="0.25">
      <c r="A108" s="2" t="s">
        <v>110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x14ac:dyDescent="0.25">
      <c r="A109" s="2" t="s">
        <v>111</v>
      </c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x14ac:dyDescent="0.25">
      <c r="A110" s="2" t="s">
        <v>112</v>
      </c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x14ac:dyDescent="0.25">
      <c r="A111" s="2" t="s">
        <v>113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x14ac:dyDescent="0.25">
      <c r="A112" s="2" t="s">
        <v>114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x14ac:dyDescent="0.25">
      <c r="A113" s="2" t="s">
        <v>115</v>
      </c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x14ac:dyDescent="0.25">
      <c r="A114" s="2" t="s">
        <v>116</v>
      </c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x14ac:dyDescent="0.25">
      <c r="A115" s="2" t="s">
        <v>117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x14ac:dyDescent="0.25">
      <c r="A116" s="2" t="s">
        <v>118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x14ac:dyDescent="0.25">
      <c r="A117" s="2" t="s">
        <v>119</v>
      </c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x14ac:dyDescent="0.25">
      <c r="A118" s="2" t="s">
        <v>120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x14ac:dyDescent="0.25">
      <c r="A119" s="2" t="s">
        <v>121</v>
      </c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x14ac:dyDescent="0.25">
      <c r="A120" s="2" t="s">
        <v>122</v>
      </c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x14ac:dyDescent="0.25">
      <c r="A121" s="2" t="s">
        <v>123</v>
      </c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x14ac:dyDescent="0.25">
      <c r="A122" s="2" t="s">
        <v>124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x14ac:dyDescent="0.25">
      <c r="A123" s="2" t="s">
        <v>125</v>
      </c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x14ac:dyDescent="0.25">
      <c r="A124" s="2" t="s">
        <v>126</v>
      </c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</sheetData>
  <mergeCells count="1">
    <mergeCell ref="A16:P1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5"/>
  <sheetViews>
    <sheetView tabSelected="1" workbookViewId="0">
      <selection activeCell="P7" sqref="P7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7" max="7" width="12" bestFit="1" customWidth="1"/>
    <col min="8" max="8" width="12.85546875" bestFit="1" customWidth="1"/>
    <col min="12" max="13" width="12" bestFit="1" customWidth="1"/>
    <col min="14" max="14" width="12" customWidth="1"/>
    <col min="15" max="15" width="7.7109375" bestFit="1" customWidth="1"/>
    <col min="16" max="16" width="12.140625" bestFit="1" customWidth="1"/>
    <col min="17" max="17" width="12.42578125" bestFit="1" customWidth="1"/>
  </cols>
  <sheetData>
    <row r="1" spans="1:14" x14ac:dyDescent="0.25">
      <c r="M1" s="16" t="s">
        <v>46</v>
      </c>
      <c r="N1" s="17"/>
    </row>
    <row r="2" spans="1:14" x14ac:dyDescent="0.25">
      <c r="A2" s="1" t="s">
        <v>46</v>
      </c>
      <c r="M2" s="18" t="s">
        <v>137</v>
      </c>
      <c r="N2" s="19"/>
    </row>
    <row r="3" spans="1:14" x14ac:dyDescent="0.25">
      <c r="M3" s="5" t="s">
        <v>3</v>
      </c>
      <c r="N3" s="13">
        <f>AVERAGE(B18:B19)</f>
        <v>9634.5</v>
      </c>
    </row>
    <row r="4" spans="1:14" x14ac:dyDescent="0.25">
      <c r="E4">
        <f>SUM(B18)</f>
        <v>7403</v>
      </c>
      <c r="F4">
        <f>SUM(B19)</f>
        <v>11866</v>
      </c>
      <c r="H4" t="s">
        <v>129</v>
      </c>
      <c r="I4">
        <f>COUNTIF(E26:E125,1)</f>
        <v>8</v>
      </c>
      <c r="M4" s="5" t="s">
        <v>138</v>
      </c>
      <c r="N4" s="5">
        <f>AVERAGE(C18:C19)</f>
        <v>15.5</v>
      </c>
    </row>
    <row r="5" spans="1:14" x14ac:dyDescent="0.25">
      <c r="H5" t="s">
        <v>130</v>
      </c>
      <c r="I5">
        <f>COUNTIF(G26:G125,1)</f>
        <v>7</v>
      </c>
      <c r="J5" s="14">
        <f>I5/I4</f>
        <v>0.875</v>
      </c>
      <c r="M5" s="5" t="s">
        <v>2</v>
      </c>
      <c r="N5" s="5">
        <f>AVERAGE(D18:D19)</f>
        <v>791.5</v>
      </c>
    </row>
    <row r="6" spans="1:14" x14ac:dyDescent="0.25">
      <c r="H6" t="s">
        <v>131</v>
      </c>
      <c r="I6">
        <f>COUNTIF(G26:G125,2)</f>
        <v>1</v>
      </c>
      <c r="J6" s="14">
        <f>I6/I4</f>
        <v>0.125</v>
      </c>
      <c r="M6" s="5" t="s">
        <v>5</v>
      </c>
      <c r="N6" s="5">
        <f>AVERAGE(F18:F19)</f>
        <v>120</v>
      </c>
    </row>
    <row r="7" spans="1:14" x14ac:dyDescent="0.25">
      <c r="E7" s="9">
        <f>SUM(C18)</f>
        <v>13</v>
      </c>
      <c r="F7">
        <f>SUM(C19)</f>
        <v>18</v>
      </c>
      <c r="H7" t="s">
        <v>132</v>
      </c>
      <c r="I7">
        <f>COUNTIF(G26:G125,3)</f>
        <v>0</v>
      </c>
      <c r="J7" s="14">
        <f>I7/I4</f>
        <v>0</v>
      </c>
      <c r="M7" s="5" t="s">
        <v>13</v>
      </c>
      <c r="N7" s="5">
        <f>AVERAGE(H18:H19)</f>
        <v>125</v>
      </c>
    </row>
    <row r="8" spans="1:14" x14ac:dyDescent="0.25">
      <c r="H8" t="s">
        <v>133</v>
      </c>
      <c r="I8">
        <f>COUNTIF(G26:G125,4)</f>
        <v>0</v>
      </c>
      <c r="J8" s="14" t="e">
        <f t="shared" ref="J8" si="0">I8/I7</f>
        <v>#DIV/0!</v>
      </c>
      <c r="M8" s="5" t="s">
        <v>14</v>
      </c>
      <c r="N8" s="5">
        <f>AVERAGE(I18:I19)</f>
        <v>375</v>
      </c>
    </row>
    <row r="9" spans="1:14" x14ac:dyDescent="0.25">
      <c r="M9" s="5" t="s">
        <v>15</v>
      </c>
      <c r="N9" s="5">
        <f>AVERAGE(J18:J19)</f>
        <v>468.5</v>
      </c>
    </row>
    <row r="10" spans="1:14" x14ac:dyDescent="0.25">
      <c r="E10">
        <f>SUM(D18)</f>
        <v>616</v>
      </c>
      <c r="F10">
        <f>SUM(D19)</f>
        <v>967</v>
      </c>
      <c r="M10" s="5" t="s">
        <v>16</v>
      </c>
      <c r="N10" s="5">
        <f>AVERAGE(K18:K19)</f>
        <v>656</v>
      </c>
    </row>
    <row r="11" spans="1:14" x14ac:dyDescent="0.25">
      <c r="H11" t="s">
        <v>134</v>
      </c>
      <c r="I11" t="s">
        <v>135</v>
      </c>
      <c r="M11" s="5" t="s">
        <v>17</v>
      </c>
      <c r="N11" s="5">
        <f>AVERAGE(L18:L19)</f>
        <v>375</v>
      </c>
    </row>
    <row r="12" spans="1:14" x14ac:dyDescent="0.25">
      <c r="H12" t="s">
        <v>130</v>
      </c>
      <c r="I12">
        <v>1</v>
      </c>
      <c r="M12" s="5" t="s">
        <v>18</v>
      </c>
      <c r="N12" s="5">
        <f>AVERAGE(M18:M19)</f>
        <v>1224.5</v>
      </c>
    </row>
    <row r="13" spans="1:14" x14ac:dyDescent="0.25">
      <c r="H13" t="s">
        <v>131</v>
      </c>
      <c r="I13">
        <v>2</v>
      </c>
      <c r="M13" s="5" t="s">
        <v>19</v>
      </c>
      <c r="N13" s="5">
        <f>AVERAGE(N18:N19)</f>
        <v>500</v>
      </c>
    </row>
    <row r="14" spans="1:14" x14ac:dyDescent="0.25">
      <c r="C14" t="s">
        <v>0</v>
      </c>
      <c r="E14" s="7"/>
      <c r="H14" t="s">
        <v>132</v>
      </c>
      <c r="I14">
        <v>3</v>
      </c>
      <c r="M14" s="5" t="s">
        <v>20</v>
      </c>
      <c r="N14" s="5">
        <f>AVERAGE(O18:O19)</f>
        <v>21620</v>
      </c>
    </row>
    <row r="15" spans="1:14" x14ac:dyDescent="0.25">
      <c r="C15" t="s">
        <v>136</v>
      </c>
      <c r="F15" s="12">
        <f>AVERAGE(F26:F125)</f>
        <v>119.875</v>
      </c>
      <c r="H15" t="s">
        <v>133</v>
      </c>
      <c r="I15">
        <v>4</v>
      </c>
      <c r="M15" s="5" t="s">
        <v>139</v>
      </c>
      <c r="N15" s="5">
        <f>AVERAGE(P18:P19)</f>
        <v>577</v>
      </c>
    </row>
    <row r="16" spans="1:14" x14ac:dyDescent="0.25">
      <c r="B16" t="s">
        <v>1</v>
      </c>
      <c r="C16" s="1" t="s">
        <v>46</v>
      </c>
      <c r="E16" s="7"/>
      <c r="M16" s="5" t="s">
        <v>140</v>
      </c>
      <c r="N16" s="5">
        <f>AVERAGE(Q18:Q19)</f>
        <v>708.5</v>
      </c>
    </row>
    <row r="17" spans="1:17" x14ac:dyDescent="0.25">
      <c r="A17" s="15" t="s">
        <v>6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 x14ac:dyDescent="0.25">
      <c r="A18" s="4" t="s">
        <v>7</v>
      </c>
      <c r="B18" s="2">
        <f t="shared" ref="B18:Q18" si="1">MIN(B26:B125)</f>
        <v>7403</v>
      </c>
      <c r="C18" s="2">
        <f t="shared" si="1"/>
        <v>13</v>
      </c>
      <c r="D18" s="2">
        <f t="shared" si="1"/>
        <v>616</v>
      </c>
      <c r="E18" s="2">
        <f t="shared" si="1"/>
        <v>1</v>
      </c>
      <c r="F18" s="2">
        <f t="shared" si="1"/>
        <v>116</v>
      </c>
      <c r="G18" s="2"/>
      <c r="H18" s="2">
        <f t="shared" si="1"/>
        <v>124</v>
      </c>
      <c r="I18" s="2">
        <f t="shared" si="1"/>
        <v>372</v>
      </c>
      <c r="J18" s="2">
        <f t="shared" si="1"/>
        <v>465</v>
      </c>
      <c r="K18" s="2">
        <f t="shared" si="1"/>
        <v>651</v>
      </c>
      <c r="L18" s="2">
        <f t="shared" si="1"/>
        <v>372</v>
      </c>
      <c r="M18" s="2">
        <f t="shared" si="1"/>
        <v>1215</v>
      </c>
      <c r="N18" s="2">
        <f t="shared" si="1"/>
        <v>496</v>
      </c>
      <c r="O18" s="2">
        <f t="shared" si="1"/>
        <v>19113</v>
      </c>
      <c r="P18" s="2">
        <f t="shared" si="1"/>
        <v>572</v>
      </c>
      <c r="Q18" s="2">
        <f t="shared" si="1"/>
        <v>703</v>
      </c>
    </row>
    <row r="19" spans="1:17" x14ac:dyDescent="0.25">
      <c r="A19" s="4" t="s">
        <v>8</v>
      </c>
      <c r="B19" s="2">
        <f t="shared" ref="B19:Q19" si="2">MAX(B26:B125)</f>
        <v>11866</v>
      </c>
      <c r="C19" s="2">
        <f t="shared" si="2"/>
        <v>18</v>
      </c>
      <c r="D19" s="2">
        <f t="shared" si="2"/>
        <v>967</v>
      </c>
      <c r="E19" s="2">
        <f t="shared" si="2"/>
        <v>1</v>
      </c>
      <c r="F19" s="2">
        <f t="shared" si="2"/>
        <v>124</v>
      </c>
      <c r="G19" s="2"/>
      <c r="H19" s="2">
        <f t="shared" si="2"/>
        <v>126</v>
      </c>
      <c r="I19" s="2">
        <f t="shared" si="2"/>
        <v>378</v>
      </c>
      <c r="J19" s="2">
        <f t="shared" si="2"/>
        <v>472</v>
      </c>
      <c r="K19" s="2">
        <f t="shared" si="2"/>
        <v>661</v>
      </c>
      <c r="L19" s="2">
        <f t="shared" si="2"/>
        <v>378</v>
      </c>
      <c r="M19" s="2">
        <f t="shared" si="2"/>
        <v>1234</v>
      </c>
      <c r="N19" s="2">
        <f t="shared" si="2"/>
        <v>504</v>
      </c>
      <c r="O19" s="2">
        <f t="shared" si="2"/>
        <v>24127</v>
      </c>
      <c r="P19" s="2">
        <f t="shared" si="2"/>
        <v>582</v>
      </c>
      <c r="Q19" s="2">
        <f t="shared" si="2"/>
        <v>714</v>
      </c>
    </row>
    <row r="21" spans="1:17" x14ac:dyDescent="0.25">
      <c r="B21" s="5" t="s">
        <v>9</v>
      </c>
      <c r="C21" s="5">
        <f>COUNTIF(E26:E55,1)</f>
        <v>8</v>
      </c>
      <c r="D21" s="5" t="s">
        <v>10</v>
      </c>
      <c r="E21" s="6">
        <f>C21/100</f>
        <v>0.08</v>
      </c>
    </row>
    <row r="22" spans="1:17" x14ac:dyDescent="0.25">
      <c r="B22" s="5"/>
      <c r="C22" s="5" t="s">
        <v>11</v>
      </c>
      <c r="D22" s="5"/>
      <c r="E22" s="6">
        <f>E21/1.1</f>
        <v>7.2727272727272724E-2</v>
      </c>
    </row>
    <row r="23" spans="1:17" x14ac:dyDescent="0.25">
      <c r="B23" s="5"/>
      <c r="C23" s="5" t="s">
        <v>12</v>
      </c>
      <c r="D23" s="5"/>
      <c r="E23" s="6">
        <f>E21/1.2</f>
        <v>6.6666666666666666E-2</v>
      </c>
    </row>
    <row r="24" spans="1:17" x14ac:dyDescent="0.25">
      <c r="F24" s="7"/>
      <c r="G24" s="7"/>
      <c r="H24" s="7"/>
    </row>
    <row r="25" spans="1:17" x14ac:dyDescent="0.25">
      <c r="A25" s="11"/>
      <c r="B25" s="2" t="s">
        <v>3</v>
      </c>
      <c r="C25" s="2" t="s">
        <v>33</v>
      </c>
      <c r="D25" s="2" t="s">
        <v>2</v>
      </c>
      <c r="E25" s="2" t="s">
        <v>4</v>
      </c>
      <c r="F25" s="2" t="s">
        <v>5</v>
      </c>
      <c r="G25" s="2" t="s">
        <v>128</v>
      </c>
      <c r="H25" s="2" t="s">
        <v>13</v>
      </c>
      <c r="I25" s="8" t="s">
        <v>14</v>
      </c>
      <c r="J25" s="8" t="s">
        <v>15</v>
      </c>
      <c r="K25" s="8" t="s">
        <v>16</v>
      </c>
      <c r="L25" s="8" t="s">
        <v>17</v>
      </c>
      <c r="M25" s="8" t="s">
        <v>18</v>
      </c>
      <c r="N25" s="8" t="s">
        <v>19</v>
      </c>
      <c r="O25" s="8" t="s">
        <v>20</v>
      </c>
      <c r="P25" s="8" t="s">
        <v>21</v>
      </c>
      <c r="Q25" s="8" t="s">
        <v>22</v>
      </c>
    </row>
    <row r="26" spans="1:17" x14ac:dyDescent="0.25">
      <c r="A26" s="2" t="s">
        <v>23</v>
      </c>
      <c r="B26" s="3">
        <v>11399</v>
      </c>
      <c r="C26" s="3">
        <v>15</v>
      </c>
      <c r="D26" s="3">
        <v>641</v>
      </c>
      <c r="E26" s="3"/>
      <c r="F26" s="3"/>
      <c r="G26" s="3"/>
      <c r="H26" s="3">
        <v>125</v>
      </c>
      <c r="I26" s="3"/>
      <c r="J26" s="3"/>
      <c r="K26" s="3"/>
      <c r="L26" s="3"/>
      <c r="M26" s="3">
        <v>1225</v>
      </c>
      <c r="N26" s="3"/>
      <c r="O26" s="3"/>
      <c r="P26" s="3">
        <v>577</v>
      </c>
      <c r="Q26" s="3">
        <v>708</v>
      </c>
    </row>
    <row r="27" spans="1:17" x14ac:dyDescent="0.25">
      <c r="A27" s="2" t="s">
        <v>24</v>
      </c>
      <c r="B27" s="3">
        <v>10306</v>
      </c>
      <c r="C27" s="3">
        <v>18</v>
      </c>
      <c r="D27" s="3">
        <v>910</v>
      </c>
      <c r="E27" s="3"/>
      <c r="F27" s="3"/>
      <c r="G27" s="3"/>
      <c r="H27" s="3">
        <v>125</v>
      </c>
      <c r="I27" s="3"/>
      <c r="J27" s="3"/>
      <c r="K27" s="3"/>
      <c r="L27" s="3"/>
      <c r="M27" s="3"/>
      <c r="N27" s="3"/>
      <c r="O27" s="3">
        <v>23496</v>
      </c>
      <c r="P27" s="3"/>
      <c r="Q27" s="3"/>
    </row>
    <row r="28" spans="1:17" x14ac:dyDescent="0.25">
      <c r="A28" s="2" t="s">
        <v>25</v>
      </c>
      <c r="B28" s="3">
        <v>10712</v>
      </c>
      <c r="C28" s="3">
        <v>18</v>
      </c>
      <c r="D28" s="3">
        <v>743</v>
      </c>
      <c r="E28" s="3"/>
      <c r="F28" s="3"/>
      <c r="G28" s="3"/>
      <c r="H28" s="3">
        <v>126</v>
      </c>
      <c r="I28" s="3"/>
      <c r="J28" s="3"/>
      <c r="K28" s="3"/>
      <c r="L28" s="3"/>
      <c r="M28" s="3">
        <v>1234</v>
      </c>
      <c r="N28" s="3">
        <v>504</v>
      </c>
      <c r="O28" s="3">
        <v>21309</v>
      </c>
      <c r="P28" s="3">
        <v>582</v>
      </c>
      <c r="Q28" s="3">
        <v>714</v>
      </c>
    </row>
    <row r="29" spans="1:17" x14ac:dyDescent="0.25">
      <c r="A29" s="2" t="s">
        <v>26</v>
      </c>
      <c r="B29" s="3">
        <v>9928</v>
      </c>
      <c r="C29" s="3">
        <v>14</v>
      </c>
      <c r="D29" s="3">
        <v>955</v>
      </c>
      <c r="E29" s="3"/>
      <c r="F29" s="3"/>
      <c r="G29" s="3"/>
      <c r="H29" s="3">
        <v>124</v>
      </c>
      <c r="I29" s="3">
        <v>372</v>
      </c>
      <c r="J29" s="3"/>
      <c r="K29" s="3"/>
      <c r="L29" s="3"/>
      <c r="M29" s="3">
        <v>1215</v>
      </c>
      <c r="N29" s="3">
        <v>496</v>
      </c>
      <c r="O29" s="3">
        <v>19113</v>
      </c>
      <c r="P29" s="3">
        <v>573</v>
      </c>
      <c r="Q29" s="3">
        <v>703</v>
      </c>
    </row>
    <row r="30" spans="1:17" x14ac:dyDescent="0.25">
      <c r="A30" s="2" t="s">
        <v>27</v>
      </c>
      <c r="B30" s="3">
        <v>7665</v>
      </c>
      <c r="C30" s="3">
        <v>17</v>
      </c>
      <c r="D30" s="3">
        <v>706</v>
      </c>
      <c r="E30" s="3"/>
      <c r="F30" s="3"/>
      <c r="G30" s="3"/>
      <c r="H30" s="3">
        <v>125</v>
      </c>
      <c r="I30" s="3">
        <v>375</v>
      </c>
      <c r="J30" s="3">
        <v>468</v>
      </c>
      <c r="K30" s="3"/>
      <c r="L30" s="3"/>
      <c r="M30" s="3">
        <v>1225</v>
      </c>
      <c r="N30" s="3">
        <v>500</v>
      </c>
      <c r="O30" s="3">
        <v>23545</v>
      </c>
      <c r="P30" s="3">
        <v>577</v>
      </c>
      <c r="Q30" s="3">
        <v>708</v>
      </c>
    </row>
    <row r="31" spans="1:17" x14ac:dyDescent="0.25">
      <c r="A31" s="2" t="s">
        <v>28</v>
      </c>
      <c r="B31" s="3">
        <v>11384</v>
      </c>
      <c r="C31" s="3">
        <v>17</v>
      </c>
      <c r="D31" s="3">
        <v>692</v>
      </c>
      <c r="E31" s="3"/>
      <c r="F31" s="3"/>
      <c r="G31" s="3"/>
      <c r="H31" s="3">
        <v>126</v>
      </c>
      <c r="I31" s="3">
        <v>378</v>
      </c>
      <c r="J31" s="3">
        <v>472</v>
      </c>
      <c r="K31" s="3">
        <v>661</v>
      </c>
      <c r="L31" s="3"/>
      <c r="M31" s="3">
        <v>1234</v>
      </c>
      <c r="N31" s="3">
        <v>504</v>
      </c>
      <c r="O31" s="3">
        <v>22815</v>
      </c>
      <c r="P31" s="3">
        <v>582</v>
      </c>
      <c r="Q31" s="3">
        <v>714</v>
      </c>
    </row>
    <row r="32" spans="1:17" x14ac:dyDescent="0.25">
      <c r="A32" s="2" t="s">
        <v>29</v>
      </c>
      <c r="B32" s="3">
        <v>9359</v>
      </c>
      <c r="C32" s="3">
        <v>14</v>
      </c>
      <c r="D32" s="3">
        <v>825</v>
      </c>
      <c r="E32" s="3"/>
      <c r="F32" s="3"/>
      <c r="G32" s="3"/>
      <c r="H32" s="3">
        <v>124</v>
      </c>
      <c r="I32" s="3">
        <v>372</v>
      </c>
      <c r="J32" s="3">
        <v>465</v>
      </c>
      <c r="K32" s="3">
        <v>651</v>
      </c>
      <c r="L32" s="3">
        <v>372</v>
      </c>
      <c r="M32" s="3">
        <v>1215</v>
      </c>
      <c r="N32" s="3">
        <v>496</v>
      </c>
      <c r="O32" s="3">
        <v>22886</v>
      </c>
      <c r="P32" s="3">
        <v>572</v>
      </c>
      <c r="Q32" s="3">
        <v>703</v>
      </c>
    </row>
    <row r="33" spans="1:17" x14ac:dyDescent="0.25">
      <c r="A33" s="2" t="s">
        <v>30</v>
      </c>
      <c r="B33" s="3">
        <v>11253</v>
      </c>
      <c r="C33" s="3">
        <v>14</v>
      </c>
      <c r="D33" s="3">
        <v>746</v>
      </c>
      <c r="E33" s="3">
        <v>1</v>
      </c>
      <c r="F33" s="3">
        <v>120</v>
      </c>
      <c r="G33" s="3">
        <v>1</v>
      </c>
      <c r="H33" s="3">
        <v>126</v>
      </c>
      <c r="I33" s="3"/>
      <c r="J33" s="3"/>
      <c r="K33" s="3"/>
      <c r="L33" s="3">
        <v>378</v>
      </c>
      <c r="M33" s="3"/>
      <c r="N33" s="3"/>
      <c r="O33" s="3">
        <v>20478</v>
      </c>
      <c r="P33" s="3"/>
      <c r="Q33" s="3"/>
    </row>
    <row r="34" spans="1:17" x14ac:dyDescent="0.25">
      <c r="A34" s="2" t="s">
        <v>31</v>
      </c>
      <c r="B34" s="3">
        <v>10253</v>
      </c>
      <c r="C34" s="3">
        <v>17</v>
      </c>
      <c r="D34" s="3">
        <v>650</v>
      </c>
      <c r="E34" s="3">
        <v>1</v>
      </c>
      <c r="F34" s="3">
        <v>116</v>
      </c>
      <c r="G34" s="3">
        <v>1</v>
      </c>
      <c r="H34" s="3">
        <v>124</v>
      </c>
      <c r="I34" s="3"/>
      <c r="J34" s="3"/>
      <c r="K34" s="3"/>
      <c r="L34" s="3"/>
      <c r="M34" s="3"/>
      <c r="N34" s="3"/>
      <c r="O34" s="3">
        <v>21132</v>
      </c>
      <c r="P34" s="3"/>
      <c r="Q34" s="3"/>
    </row>
    <row r="35" spans="1:17" x14ac:dyDescent="0.25">
      <c r="A35" s="2" t="s">
        <v>32</v>
      </c>
      <c r="B35" s="3">
        <v>9058</v>
      </c>
      <c r="C35" s="3">
        <v>17</v>
      </c>
      <c r="D35" s="3">
        <v>616</v>
      </c>
      <c r="E35" s="3">
        <v>1</v>
      </c>
      <c r="F35" s="3">
        <v>124</v>
      </c>
      <c r="G35" s="3">
        <v>1</v>
      </c>
      <c r="H35" s="3">
        <v>126</v>
      </c>
      <c r="I35" s="3"/>
      <c r="J35" s="3"/>
      <c r="K35" s="3"/>
      <c r="L35" s="3"/>
      <c r="M35" s="3"/>
      <c r="N35" s="3"/>
      <c r="O35" s="3">
        <v>21119</v>
      </c>
      <c r="P35" s="3"/>
      <c r="Q35" s="3"/>
    </row>
    <row r="36" spans="1:17" x14ac:dyDescent="0.25">
      <c r="A36" s="2" t="s">
        <v>34</v>
      </c>
      <c r="B36" s="3">
        <v>7551</v>
      </c>
      <c r="C36" s="3">
        <v>17</v>
      </c>
      <c r="D36" s="3">
        <v>931</v>
      </c>
      <c r="E36" s="3"/>
      <c r="F36" s="3"/>
      <c r="G36" s="3"/>
      <c r="H36" s="3">
        <v>124</v>
      </c>
      <c r="I36" s="3"/>
      <c r="J36" s="3"/>
      <c r="K36" s="3"/>
      <c r="L36" s="3"/>
      <c r="M36" s="3"/>
      <c r="N36" s="3"/>
      <c r="O36" s="3">
        <v>23660</v>
      </c>
      <c r="P36" s="3"/>
      <c r="Q36" s="3"/>
    </row>
    <row r="37" spans="1:17" x14ac:dyDescent="0.25">
      <c r="A37" s="2" t="s">
        <v>35</v>
      </c>
      <c r="B37" s="3">
        <v>8619</v>
      </c>
      <c r="C37" s="3">
        <v>15</v>
      </c>
      <c r="D37" s="3">
        <v>753</v>
      </c>
      <c r="E37" s="3"/>
      <c r="F37" s="3"/>
      <c r="G37" s="3"/>
      <c r="H37" s="3">
        <v>124</v>
      </c>
      <c r="I37" s="3"/>
      <c r="J37" s="3"/>
      <c r="K37" s="3"/>
      <c r="L37" s="3"/>
      <c r="M37" s="3"/>
      <c r="N37" s="3"/>
      <c r="O37" s="3">
        <v>20984</v>
      </c>
      <c r="P37" s="3"/>
      <c r="Q37" s="3"/>
    </row>
    <row r="38" spans="1:17" x14ac:dyDescent="0.25">
      <c r="A38" s="2" t="s">
        <v>36</v>
      </c>
      <c r="B38" s="3">
        <v>8943</v>
      </c>
      <c r="C38" s="3">
        <v>17</v>
      </c>
      <c r="D38" s="3">
        <v>621</v>
      </c>
      <c r="E38" s="3"/>
      <c r="F38" s="3"/>
      <c r="G38" s="3"/>
      <c r="H38" s="3">
        <v>126</v>
      </c>
      <c r="I38" s="3"/>
      <c r="J38" s="3"/>
      <c r="K38" s="3"/>
      <c r="L38" s="3"/>
      <c r="M38" s="3"/>
      <c r="N38" s="3"/>
      <c r="O38" s="3">
        <v>19958</v>
      </c>
      <c r="P38" s="3"/>
      <c r="Q38" s="3"/>
    </row>
    <row r="39" spans="1:17" x14ac:dyDescent="0.25">
      <c r="A39" s="2" t="s">
        <v>37</v>
      </c>
      <c r="B39" s="3">
        <v>11249</v>
      </c>
      <c r="C39" s="3">
        <v>18</v>
      </c>
      <c r="D39" s="3">
        <v>854</v>
      </c>
      <c r="E39" s="3"/>
      <c r="F39" s="3"/>
      <c r="G39" s="3"/>
      <c r="H39" s="3">
        <v>126</v>
      </c>
      <c r="I39" s="3"/>
      <c r="J39" s="3"/>
      <c r="K39" s="3"/>
      <c r="L39" s="3"/>
      <c r="M39" s="3"/>
      <c r="N39" s="3"/>
      <c r="O39" s="3">
        <v>24127</v>
      </c>
      <c r="P39" s="3"/>
      <c r="Q39" s="3"/>
    </row>
    <row r="40" spans="1:17" x14ac:dyDescent="0.25">
      <c r="A40" s="2" t="s">
        <v>38</v>
      </c>
      <c r="B40" s="3">
        <v>9536</v>
      </c>
      <c r="C40" s="3">
        <v>17</v>
      </c>
      <c r="D40" s="3">
        <v>934</v>
      </c>
      <c r="E40" s="3">
        <v>1</v>
      </c>
      <c r="F40" s="3">
        <v>120</v>
      </c>
      <c r="G40" s="3">
        <v>1</v>
      </c>
      <c r="H40" s="3">
        <v>124</v>
      </c>
      <c r="I40" s="3"/>
      <c r="J40" s="3"/>
      <c r="K40" s="3"/>
      <c r="L40" s="3"/>
      <c r="M40" s="3"/>
      <c r="N40" s="3"/>
      <c r="O40" s="3">
        <v>22867</v>
      </c>
      <c r="P40" s="3">
        <v>572</v>
      </c>
      <c r="Q40" s="3">
        <v>703</v>
      </c>
    </row>
    <row r="41" spans="1:17" x14ac:dyDescent="0.25">
      <c r="A41" s="2" t="s">
        <v>39</v>
      </c>
      <c r="B41" s="3">
        <v>8578</v>
      </c>
      <c r="C41" s="3">
        <v>15</v>
      </c>
      <c r="D41" s="3">
        <v>779</v>
      </c>
      <c r="E41" s="3"/>
      <c r="F41" s="3"/>
      <c r="G41" s="3"/>
      <c r="H41" s="3">
        <v>124</v>
      </c>
      <c r="I41" s="3"/>
      <c r="J41" s="3"/>
      <c r="K41" s="3"/>
      <c r="L41" s="3"/>
      <c r="M41" s="3"/>
      <c r="N41" s="3"/>
      <c r="O41" s="3">
        <v>21554</v>
      </c>
      <c r="P41" s="3"/>
      <c r="Q41" s="3"/>
    </row>
    <row r="42" spans="1:17" x14ac:dyDescent="0.25">
      <c r="A42" s="2" t="s">
        <v>40</v>
      </c>
      <c r="B42" s="3">
        <v>9585</v>
      </c>
      <c r="C42" s="3">
        <v>15</v>
      </c>
      <c r="D42" s="3">
        <v>781</v>
      </c>
      <c r="E42" s="3"/>
      <c r="F42" s="3"/>
      <c r="G42" s="3"/>
      <c r="H42" s="3">
        <v>124</v>
      </c>
      <c r="I42" s="3"/>
      <c r="J42" s="3"/>
      <c r="K42" s="3"/>
      <c r="L42" s="3"/>
      <c r="M42" s="3"/>
      <c r="N42" s="3"/>
      <c r="O42" s="3">
        <v>20717</v>
      </c>
      <c r="P42" s="3"/>
      <c r="Q42" s="3"/>
    </row>
    <row r="43" spans="1:17" x14ac:dyDescent="0.25">
      <c r="A43" s="2" t="s">
        <v>41</v>
      </c>
      <c r="B43" s="3">
        <v>7979</v>
      </c>
      <c r="C43" s="3">
        <v>14</v>
      </c>
      <c r="D43" s="3">
        <v>686</v>
      </c>
      <c r="E43" s="3"/>
      <c r="F43" s="3"/>
      <c r="G43" s="3"/>
      <c r="H43" s="3">
        <v>126</v>
      </c>
      <c r="I43" s="3"/>
      <c r="J43" s="3"/>
      <c r="K43" s="3"/>
      <c r="L43" s="3"/>
      <c r="M43" s="3"/>
      <c r="N43" s="3"/>
      <c r="O43" s="3">
        <v>20933</v>
      </c>
      <c r="P43" s="3"/>
      <c r="Q43" s="3"/>
    </row>
    <row r="44" spans="1:17" x14ac:dyDescent="0.25">
      <c r="A44" s="2" t="s">
        <v>42</v>
      </c>
      <c r="B44" s="3">
        <v>10625</v>
      </c>
      <c r="C44" s="3">
        <v>14</v>
      </c>
      <c r="D44" s="3">
        <v>866</v>
      </c>
      <c r="E44" s="3"/>
      <c r="F44" s="3"/>
      <c r="G44" s="3"/>
      <c r="H44" s="3">
        <v>126</v>
      </c>
      <c r="I44" s="3"/>
      <c r="J44" s="3"/>
      <c r="K44" s="3"/>
      <c r="L44" s="3"/>
      <c r="M44" s="3"/>
      <c r="N44" s="3"/>
      <c r="O44" s="3">
        <v>19754</v>
      </c>
      <c r="P44" s="3"/>
      <c r="Q44" s="3"/>
    </row>
    <row r="45" spans="1:17" x14ac:dyDescent="0.25">
      <c r="A45" s="2" t="s">
        <v>43</v>
      </c>
      <c r="B45" s="3">
        <v>10853</v>
      </c>
      <c r="C45" s="3">
        <v>13</v>
      </c>
      <c r="D45" s="3">
        <v>944</v>
      </c>
      <c r="E45" s="3"/>
      <c r="F45" s="3"/>
      <c r="G45" s="3"/>
      <c r="H45" s="3">
        <v>124</v>
      </c>
      <c r="I45" s="3"/>
      <c r="J45" s="3"/>
      <c r="K45" s="3"/>
      <c r="L45" s="3"/>
      <c r="M45" s="3"/>
      <c r="N45" s="3"/>
      <c r="O45" s="3">
        <v>23375</v>
      </c>
      <c r="P45" s="3"/>
      <c r="Q45" s="3"/>
    </row>
    <row r="46" spans="1:17" x14ac:dyDescent="0.25">
      <c r="A46" s="2" t="s">
        <v>47</v>
      </c>
      <c r="B46" s="3">
        <v>9728</v>
      </c>
      <c r="C46" s="3">
        <v>18</v>
      </c>
      <c r="D46" s="3">
        <v>747</v>
      </c>
      <c r="E46" s="3"/>
      <c r="F46" s="3"/>
      <c r="G46" s="3"/>
      <c r="H46" s="3">
        <v>125</v>
      </c>
      <c r="I46" s="3"/>
      <c r="J46" s="3"/>
      <c r="K46" s="3"/>
      <c r="L46" s="3"/>
      <c r="M46" s="3"/>
      <c r="N46" s="3"/>
      <c r="O46" s="3">
        <v>20211</v>
      </c>
      <c r="P46" s="3"/>
      <c r="Q46" s="3"/>
    </row>
    <row r="47" spans="1:17" x14ac:dyDescent="0.25">
      <c r="A47" s="2" t="s">
        <v>48</v>
      </c>
      <c r="B47" s="3">
        <v>7403</v>
      </c>
      <c r="C47" s="3">
        <v>14</v>
      </c>
      <c r="D47" s="3">
        <v>967</v>
      </c>
      <c r="E47" s="3">
        <v>1</v>
      </c>
      <c r="F47" s="3">
        <v>118</v>
      </c>
      <c r="G47" s="3">
        <v>1</v>
      </c>
      <c r="H47" s="3">
        <v>124</v>
      </c>
      <c r="I47" s="3"/>
      <c r="J47" s="3"/>
      <c r="K47" s="3"/>
      <c r="L47" s="3"/>
      <c r="M47" s="3"/>
      <c r="N47" s="3"/>
      <c r="O47" s="3">
        <v>22106</v>
      </c>
      <c r="P47" s="3"/>
      <c r="Q47" s="3"/>
    </row>
    <row r="48" spans="1:17" x14ac:dyDescent="0.25">
      <c r="A48" s="2" t="s">
        <v>49</v>
      </c>
      <c r="B48" s="3">
        <v>10619</v>
      </c>
      <c r="C48" s="3">
        <v>15</v>
      </c>
      <c r="D48" s="3">
        <v>821</v>
      </c>
      <c r="E48" s="3">
        <v>1</v>
      </c>
      <c r="F48" s="3">
        <v>116</v>
      </c>
      <c r="G48" s="3">
        <v>1</v>
      </c>
      <c r="H48" s="3">
        <v>124</v>
      </c>
      <c r="I48" s="3"/>
      <c r="J48" s="3"/>
      <c r="K48" s="3"/>
      <c r="L48" s="3"/>
      <c r="M48" s="3"/>
      <c r="N48" s="3"/>
      <c r="O48" s="3">
        <v>22805</v>
      </c>
      <c r="P48" s="3"/>
      <c r="Q48" s="3"/>
    </row>
    <row r="49" spans="1:17" x14ac:dyDescent="0.25">
      <c r="A49" s="2" t="s">
        <v>50</v>
      </c>
      <c r="B49" s="3">
        <v>11866</v>
      </c>
      <c r="C49" s="3">
        <v>18</v>
      </c>
      <c r="D49" s="3">
        <v>654</v>
      </c>
      <c r="E49" s="3">
        <v>1</v>
      </c>
      <c r="F49" s="3">
        <v>123</v>
      </c>
      <c r="G49" s="3">
        <v>1</v>
      </c>
      <c r="H49" s="3">
        <v>126</v>
      </c>
      <c r="I49" s="3"/>
      <c r="J49" s="3"/>
      <c r="K49" s="3"/>
      <c r="L49" s="3"/>
      <c r="M49" s="3"/>
      <c r="N49" s="3"/>
      <c r="O49" s="3">
        <v>21315</v>
      </c>
      <c r="P49" s="3"/>
      <c r="Q49" s="3"/>
    </row>
    <row r="50" spans="1:17" x14ac:dyDescent="0.25">
      <c r="A50" s="2" t="s">
        <v>51</v>
      </c>
      <c r="B50" s="3">
        <v>7510</v>
      </c>
      <c r="C50" s="3">
        <v>15</v>
      </c>
      <c r="D50" s="3">
        <v>839</v>
      </c>
      <c r="E50" s="3">
        <v>1</v>
      </c>
      <c r="F50" s="3">
        <v>122</v>
      </c>
      <c r="G50" s="3">
        <v>2</v>
      </c>
      <c r="H50" s="3">
        <v>126</v>
      </c>
      <c r="I50" s="3"/>
      <c r="J50" s="3"/>
      <c r="K50" s="3"/>
      <c r="L50" s="3"/>
      <c r="M50" s="3"/>
      <c r="N50" s="3"/>
      <c r="O50" s="3">
        <v>22972</v>
      </c>
      <c r="P50" s="3"/>
      <c r="Q50" s="3"/>
    </row>
    <row r="51" spans="1:17" x14ac:dyDescent="0.25">
      <c r="A51" s="2" t="s">
        <v>52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x14ac:dyDescent="0.25">
      <c r="A52" s="2" t="s">
        <v>53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x14ac:dyDescent="0.25">
      <c r="A53" s="2" t="s">
        <v>54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x14ac:dyDescent="0.25">
      <c r="A54" s="2" t="s">
        <v>55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x14ac:dyDescent="0.25">
      <c r="A55" s="2" t="s">
        <v>56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25">
      <c r="A56" s="2" t="s">
        <v>57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25">
      <c r="A57" s="2" t="s">
        <v>58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25">
      <c r="A58" s="2" t="s">
        <v>59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x14ac:dyDescent="0.25">
      <c r="A59" s="2" t="s">
        <v>60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 x14ac:dyDescent="0.25">
      <c r="A60" s="2" t="s">
        <v>61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17" x14ac:dyDescent="0.25">
      <c r="A61" s="2" t="s">
        <v>62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7" x14ac:dyDescent="0.25">
      <c r="A62" s="2" t="s">
        <v>63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7" x14ac:dyDescent="0.25">
      <c r="A63" s="2" t="s">
        <v>64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7" x14ac:dyDescent="0.25">
      <c r="A64" s="2" t="s">
        <v>65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x14ac:dyDescent="0.25">
      <c r="A65" s="2" t="s">
        <v>66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 x14ac:dyDescent="0.25">
      <c r="A66" s="2" t="s">
        <v>67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x14ac:dyDescent="0.25">
      <c r="A67" s="2" t="s">
        <v>68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 x14ac:dyDescent="0.25">
      <c r="A68" s="2" t="s">
        <v>69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x14ac:dyDescent="0.25">
      <c r="A69" s="2" t="s">
        <v>70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x14ac:dyDescent="0.25">
      <c r="A70" s="2" t="s">
        <v>71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17" x14ac:dyDescent="0.25">
      <c r="A71" s="2" t="s">
        <v>72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x14ac:dyDescent="0.25">
      <c r="A72" s="2" t="s">
        <v>73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17" x14ac:dyDescent="0.25">
      <c r="A73" s="2" t="s">
        <v>74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x14ac:dyDescent="0.25">
      <c r="A74" s="2" t="s">
        <v>75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x14ac:dyDescent="0.25">
      <c r="A75" s="2" t="s">
        <v>76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x14ac:dyDescent="0.25">
      <c r="A76" s="2" t="s">
        <v>77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x14ac:dyDescent="0.25">
      <c r="A77" s="2" t="s">
        <v>78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17" x14ac:dyDescent="0.25">
      <c r="A78" s="2" t="s">
        <v>79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17" x14ac:dyDescent="0.25">
      <c r="A79" s="2" t="s">
        <v>80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x14ac:dyDescent="0.25">
      <c r="A80" s="2" t="s">
        <v>81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x14ac:dyDescent="0.25">
      <c r="A81" s="2" t="s">
        <v>82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x14ac:dyDescent="0.25">
      <c r="A82" s="2" t="s">
        <v>83</v>
      </c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1:17" x14ac:dyDescent="0.25">
      <c r="A83" s="2" t="s">
        <v>84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17" x14ac:dyDescent="0.25">
      <c r="A84" s="2" t="s">
        <v>85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17" x14ac:dyDescent="0.25">
      <c r="A85" s="2" t="s">
        <v>86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 x14ac:dyDescent="0.25">
      <c r="A86" s="2" t="s">
        <v>87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 x14ac:dyDescent="0.25">
      <c r="A87" s="2" t="s">
        <v>88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17" x14ac:dyDescent="0.25">
      <c r="A88" s="2" t="s">
        <v>89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17" x14ac:dyDescent="0.25">
      <c r="A89" s="2" t="s">
        <v>90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17" x14ac:dyDescent="0.25">
      <c r="A90" s="2" t="s">
        <v>91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17" x14ac:dyDescent="0.25">
      <c r="A91" s="2" t="s">
        <v>92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17" x14ac:dyDescent="0.25">
      <c r="A92" s="2" t="s">
        <v>93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17" x14ac:dyDescent="0.25">
      <c r="A93" s="2" t="s">
        <v>94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7" x14ac:dyDescent="0.25">
      <c r="A94" s="2" t="s">
        <v>95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x14ac:dyDescent="0.25">
      <c r="A95" s="2" t="s">
        <v>96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7" x14ac:dyDescent="0.25">
      <c r="A96" s="2" t="s">
        <v>97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x14ac:dyDescent="0.25">
      <c r="A97" s="2" t="s">
        <v>98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x14ac:dyDescent="0.25">
      <c r="A98" s="2" t="s">
        <v>99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x14ac:dyDescent="0.25">
      <c r="A99" s="2" t="s">
        <v>100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x14ac:dyDescent="0.25">
      <c r="A100" s="2" t="s">
        <v>101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x14ac:dyDescent="0.25">
      <c r="A101" s="2" t="s">
        <v>102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x14ac:dyDescent="0.25">
      <c r="A102" s="2" t="s">
        <v>103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x14ac:dyDescent="0.25">
      <c r="A103" s="2" t="s">
        <v>104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x14ac:dyDescent="0.25">
      <c r="A104" s="2" t="s">
        <v>105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x14ac:dyDescent="0.25">
      <c r="A105" s="2" t="s">
        <v>106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x14ac:dyDescent="0.25">
      <c r="A106" s="2" t="s">
        <v>107</v>
      </c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x14ac:dyDescent="0.25">
      <c r="A107" s="2" t="s">
        <v>108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x14ac:dyDescent="0.25">
      <c r="A108" s="2" t="s">
        <v>109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x14ac:dyDescent="0.25">
      <c r="A109" s="2" t="s">
        <v>110</v>
      </c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x14ac:dyDescent="0.25">
      <c r="A110" s="2" t="s">
        <v>111</v>
      </c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x14ac:dyDescent="0.25">
      <c r="A111" s="2" t="s">
        <v>112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x14ac:dyDescent="0.25">
      <c r="A112" s="2" t="s">
        <v>113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1:17" x14ac:dyDescent="0.25">
      <c r="A113" s="2" t="s">
        <v>114</v>
      </c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x14ac:dyDescent="0.25">
      <c r="A114" s="2" t="s">
        <v>115</v>
      </c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1:17" x14ac:dyDescent="0.25">
      <c r="A115" s="2" t="s">
        <v>116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1:17" x14ac:dyDescent="0.25">
      <c r="A116" s="2" t="s">
        <v>117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spans="1:17" x14ac:dyDescent="0.25">
      <c r="A117" s="2" t="s">
        <v>118</v>
      </c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 spans="1:17" x14ac:dyDescent="0.25">
      <c r="A118" s="2" t="s">
        <v>119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19" spans="1:17" x14ac:dyDescent="0.25">
      <c r="A119" s="2" t="s">
        <v>120</v>
      </c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spans="1:17" x14ac:dyDescent="0.25">
      <c r="A120" s="2" t="s">
        <v>121</v>
      </c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 spans="1:17" x14ac:dyDescent="0.25">
      <c r="A121" s="2" t="s">
        <v>122</v>
      </c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 spans="1:17" x14ac:dyDescent="0.25">
      <c r="A122" s="2" t="s">
        <v>123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spans="1:17" x14ac:dyDescent="0.25">
      <c r="A123" s="2" t="s">
        <v>124</v>
      </c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1:17" x14ac:dyDescent="0.25">
      <c r="A124" s="2" t="s">
        <v>125</v>
      </c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</row>
    <row r="125" spans="1:17" x14ac:dyDescent="0.25">
      <c r="A125" s="2" t="s">
        <v>126</v>
      </c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</row>
  </sheetData>
  <mergeCells count="3">
    <mergeCell ref="A17:Q17"/>
    <mergeCell ref="M2:N2"/>
    <mergeCell ref="M1:N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Bone Golem</vt:lpstr>
      <vt:lpstr>Lemures</vt:lpstr>
      <vt:lpstr>Ritualist</vt:lpstr>
      <vt:lpstr>Dracolich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Djongov</dc:creator>
  <cp:lastModifiedBy>Djongov</cp:lastModifiedBy>
  <dcterms:created xsi:type="dcterms:W3CDTF">2016-06-13T15:57:03Z</dcterms:created>
  <dcterms:modified xsi:type="dcterms:W3CDTF">2016-07-31T23:00:42Z</dcterms:modified>
</cp:coreProperties>
</file>