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03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netpub\Gladiatus\spreadsheets\Expeditions\Africa\"/>
    </mc:Choice>
  </mc:AlternateContent>
  <bookViews>
    <workbookView xWindow="0" yWindow="0" windowWidth="28800" windowHeight="12285" activeTab="3"/>
  </bookViews>
  <sheets>
    <sheet name="Cursed Antilope" sheetId="4" r:id="rId1"/>
    <sheet name="Giant Spider" sheetId="3" r:id="rId2"/>
    <sheet name="Shaman" sheetId="2" r:id="rId3"/>
    <sheet name="High Shaman" sheetId="1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J6" i="1"/>
  <c r="J5" i="1"/>
  <c r="J4" i="1"/>
  <c r="J3" i="1"/>
  <c r="E20" i="1"/>
  <c r="C17" i="1" l="1"/>
  <c r="E6" i="1" s="1"/>
  <c r="D17" i="1"/>
  <c r="E9" i="1" s="1"/>
  <c r="E17" i="1"/>
  <c r="F17" i="1"/>
  <c r="H17" i="1"/>
  <c r="I17" i="1"/>
  <c r="J17" i="1"/>
  <c r="K17" i="1"/>
  <c r="L17" i="1"/>
  <c r="M17" i="1"/>
  <c r="N17" i="1"/>
  <c r="O17" i="1"/>
  <c r="P17" i="1"/>
  <c r="Q17" i="1"/>
  <c r="C18" i="1"/>
  <c r="F6" i="1" s="1"/>
  <c r="D18" i="1"/>
  <c r="F9" i="1" s="1"/>
  <c r="E18" i="1"/>
  <c r="F18" i="1"/>
  <c r="H18" i="1"/>
  <c r="I18" i="1"/>
  <c r="J18" i="1"/>
  <c r="K18" i="1"/>
  <c r="L18" i="1"/>
  <c r="M18" i="1"/>
  <c r="N18" i="1"/>
  <c r="O18" i="1"/>
  <c r="P18" i="1"/>
  <c r="Q18" i="1"/>
  <c r="B18" i="1"/>
  <c r="F3" i="1" s="1"/>
  <c r="B17" i="1"/>
  <c r="E3" i="1" s="1"/>
  <c r="C31" i="4" l="1"/>
  <c r="E31" i="4" s="1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B29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B28" i="4"/>
  <c r="C31" i="3"/>
  <c r="E31" i="3" s="1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E32" i="4" l="1"/>
  <c r="E33" i="4"/>
  <c r="E33" i="3"/>
  <c r="E32" i="3"/>
  <c r="C31" i="2"/>
  <c r="E31" i="2" s="1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C20" i="1"/>
  <c r="E33" i="2" l="1"/>
  <c r="E32" i="2"/>
  <c r="E22" i="1"/>
  <c r="E21" i="1"/>
</calcChain>
</file>

<file path=xl/sharedStrings.xml><?xml version="1.0" encoding="utf-8"?>
<sst xmlns="http://schemas.openxmlformats.org/spreadsheetml/2006/main" count="199" uniqueCount="94">
  <si>
    <t>Test Subject:</t>
  </si>
  <si>
    <t xml:space="preserve">No bonus </t>
  </si>
  <si>
    <t>Honour</t>
  </si>
  <si>
    <t>Gold</t>
  </si>
  <si>
    <t>Item drop</t>
  </si>
  <si>
    <t>Item level</t>
  </si>
  <si>
    <t>Entry 1</t>
  </si>
  <si>
    <t>Entry 2</t>
  </si>
  <si>
    <t>Entry 3</t>
  </si>
  <si>
    <t>Entry 4</t>
  </si>
  <si>
    <t>Entry 5</t>
  </si>
  <si>
    <t>Entry 6</t>
  </si>
  <si>
    <t>Entry 7</t>
  </si>
  <si>
    <t>Entry 8</t>
  </si>
  <si>
    <t>Entry 9</t>
  </si>
  <si>
    <t>Entry 10</t>
  </si>
  <si>
    <t>Results:</t>
  </si>
  <si>
    <t>MIN</t>
  </si>
  <si>
    <t>MAX</t>
  </si>
  <si>
    <t>Item drop %</t>
  </si>
  <si>
    <t>%=</t>
  </si>
  <si>
    <t>Without bonus</t>
  </si>
  <si>
    <t>Without pact+bonus</t>
  </si>
  <si>
    <t>Level</t>
  </si>
  <si>
    <t>Strength</t>
  </si>
  <si>
    <t>Dexterity</t>
  </si>
  <si>
    <t>Agility</t>
  </si>
  <si>
    <t>Constitution</t>
  </si>
  <si>
    <t>Charisma</t>
  </si>
  <si>
    <t>Intelligence</t>
  </si>
  <si>
    <t>Armour</t>
  </si>
  <si>
    <t>Damage Min</t>
  </si>
  <si>
    <t>Damage Max</t>
  </si>
  <si>
    <t>Fight 1</t>
  </si>
  <si>
    <t>Fight 2</t>
  </si>
  <si>
    <t>Fight 3</t>
  </si>
  <si>
    <t>Fight 4</t>
  </si>
  <si>
    <t>Fight 5</t>
  </si>
  <si>
    <t>Fight 6</t>
  </si>
  <si>
    <t>Fight 7</t>
  </si>
  <si>
    <t>Fight 8</t>
  </si>
  <si>
    <t>Fight 9</t>
  </si>
  <si>
    <t>Fight 10</t>
  </si>
  <si>
    <t>Item drop rate</t>
  </si>
  <si>
    <t>Exp</t>
  </si>
  <si>
    <t>Giant Spider</t>
  </si>
  <si>
    <t>Cursed Antilope</t>
  </si>
  <si>
    <t>4865-6888</t>
  </si>
  <si>
    <t>9-11</t>
  </si>
  <si>
    <t>428-718</t>
  </si>
  <si>
    <t>4645-7022</t>
  </si>
  <si>
    <t>473-885</t>
  </si>
  <si>
    <t>Shaman</t>
  </si>
  <si>
    <t>High Shaman</t>
  </si>
  <si>
    <t>4528-7633</t>
  </si>
  <si>
    <t>462-737</t>
  </si>
  <si>
    <t>Entry 11</t>
  </si>
  <si>
    <t>Entry 12</t>
  </si>
  <si>
    <t>Entry 13</t>
  </si>
  <si>
    <t>Entry 14</t>
  </si>
  <si>
    <t>Entry 15</t>
  </si>
  <si>
    <t>Entry 16</t>
  </si>
  <si>
    <t>Entry 17</t>
  </si>
  <si>
    <t>Entry 18</t>
  </si>
  <si>
    <t>Entry 19</t>
  </si>
  <si>
    <t>Entry 20</t>
  </si>
  <si>
    <t>Entry 21</t>
  </si>
  <si>
    <t>Entry 22</t>
  </si>
  <si>
    <t>Entry 23</t>
  </si>
  <si>
    <t>Entry 24</t>
  </si>
  <si>
    <t>Entry 25</t>
  </si>
  <si>
    <t>Entry 26</t>
  </si>
  <si>
    <t>Entry 27</t>
  </si>
  <si>
    <t>Entry 28</t>
  </si>
  <si>
    <t>Entry 29</t>
  </si>
  <si>
    <t>Entry 30</t>
  </si>
  <si>
    <t>Item drops:</t>
  </si>
  <si>
    <r>
      <rPr>
        <sz val="11"/>
        <color theme="8" tint="-0.249977111117893"/>
        <rFont val="Calibri"/>
        <family val="2"/>
        <scheme val="minor"/>
      </rPr>
      <t>Blue</t>
    </r>
    <r>
      <rPr>
        <sz val="11"/>
        <color theme="1"/>
        <rFont val="Calibri"/>
        <family val="2"/>
        <scheme val="minor"/>
      </rPr>
      <t xml:space="preserve"> drops</t>
    </r>
  </si>
  <si>
    <r>
      <rPr>
        <sz val="11"/>
        <color rgb="FFFF00FF"/>
        <rFont val="Calibri"/>
        <family val="2"/>
        <scheme val="minor"/>
      </rPr>
      <t>Purple</t>
    </r>
    <r>
      <rPr>
        <sz val="11"/>
        <color theme="1"/>
        <rFont val="Calibri"/>
        <family val="2"/>
        <scheme val="minor"/>
      </rPr>
      <t xml:space="preserve"> drops</t>
    </r>
  </si>
  <si>
    <r>
      <rPr>
        <sz val="11"/>
        <color rgb="FFFF9900"/>
        <rFont val="Calibri"/>
        <family val="2"/>
        <scheme val="minor"/>
      </rPr>
      <t>Orange</t>
    </r>
    <r>
      <rPr>
        <sz val="11"/>
        <color theme="1"/>
        <rFont val="Calibri"/>
        <family val="2"/>
        <scheme val="minor"/>
      </rPr>
      <t xml:space="preserve"> drops</t>
    </r>
  </si>
  <si>
    <r>
      <rPr>
        <sz val="11"/>
        <color rgb="FFFF0000"/>
        <rFont val="Calibri"/>
        <family val="2"/>
        <scheme val="minor"/>
      </rPr>
      <t>Red</t>
    </r>
    <r>
      <rPr>
        <sz val="11"/>
        <color theme="1"/>
        <rFont val="Calibri"/>
        <family val="2"/>
        <scheme val="minor"/>
      </rPr>
      <t xml:space="preserve"> drops</t>
    </r>
  </si>
  <si>
    <t>Item Quality:</t>
  </si>
  <si>
    <t>Legend</t>
  </si>
  <si>
    <t>Item Quality</t>
  </si>
  <si>
    <t>Entry 31</t>
  </si>
  <si>
    <t>Entry 32</t>
  </si>
  <si>
    <t>Entry 33</t>
  </si>
  <si>
    <t>Entry 34</t>
  </si>
  <si>
    <t>Entry 35</t>
  </si>
  <si>
    <t>Entry 36</t>
  </si>
  <si>
    <t>Entry 37</t>
  </si>
  <si>
    <t>Entry 38</t>
  </si>
  <si>
    <t>Entry 39</t>
  </si>
  <si>
    <t>Entry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</si>
</sst>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color rgb="FFFF00FF"/>
      <name val="Calibri"/>
      <family val="2"/>
      <scheme val="minor"/>
    </font>
    <font>
      <sz val="11"/>
      <color rgb="FFFF9900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</cellStyleXfs>
  <cellXfs count="16">
    <xf numFmtId="0" fontId="0" fillId="0" borderId="0" xfId="0"/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/>
    <xf numFmtId="0" fontId="0" fillId="0" borderId="2" xfId="0" applyBorder="1"/>
    <xf numFmtId="9" fontId="3" fillId="0" borderId="2" xfId="1" applyFont="1" applyBorder="1"/>
    <xf numFmtId="9" fontId="0" fillId="0" borderId="0" xfId="0" applyNumberFormat="1"/>
    <xf numFmtId="0" fontId="4" fillId="2" borderId="2" xfId="2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6" fontId="0" fillId="0" borderId="0" xfId="0" applyNumberFormat="1"/>
    <xf numFmtId="0" fontId="4" fillId="2" borderId="2" xfId="2" applyFont="1" applyBorder="1" applyAlignment="1">
      <alignment horizontal="center" vertical="center"/>
    </xf>
    <xf numFmtId="9" fontId="3" fillId="0" borderId="2" xfId="1" applyNumberFormat="1" applyFont="1" applyBorder="1"/>
    <xf numFmtId="49" fontId="0" fillId="0" borderId="0" xfId="0" applyNumberFormat="1"/>
    <xf numFmtId="0" fontId="0" fillId="0" borderId="0" xfId="0" applyNumberFormat="1"/>
    <xf numFmtId="0" fontId="4" fillId="2" borderId="2" xfId="2" applyFont="1" applyBorder="1" applyAlignment="1">
      <alignment horizontal="center" vertical="center"/>
    </xf>
  </cellXfs>
  <cellStyles count="3">
    <cellStyle name="Input" xfId="2" builtinId="20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</xdr:row>
      <xdr:rowOff>28575</xdr:rowOff>
    </xdr:from>
    <xdr:to>
      <xdr:col>3</xdr:col>
      <xdr:colOff>400051</xdr:colOff>
      <xdr:row>10</xdr:row>
      <xdr:rowOff>47626</xdr:rowOff>
    </xdr:to>
    <xdr:pic>
      <xdr:nvPicPr>
        <xdr:cNvPr id="6" name="Picture 5" descr="http://s20.en.gladiatus.gameforge.com/game/8734/img//ui/icon_honor_small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552575"/>
          <a:ext cx="400051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2</xdr:row>
      <xdr:rowOff>0</xdr:rowOff>
    </xdr:from>
    <xdr:to>
      <xdr:col>3</xdr:col>
      <xdr:colOff>342901</xdr:colOff>
      <xdr:row>3</xdr:row>
      <xdr:rowOff>133351</xdr:rowOff>
    </xdr:to>
    <xdr:pic>
      <xdr:nvPicPr>
        <xdr:cNvPr id="7" name="Picture 6" descr="http://s20.en.gladiatus.gameforge.com/game/8734/img/ui/icon_gold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81000"/>
          <a:ext cx="323851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4</xdr:row>
      <xdr:rowOff>114300</xdr:rowOff>
    </xdr:from>
    <xdr:to>
      <xdr:col>3</xdr:col>
      <xdr:colOff>400050</xdr:colOff>
      <xdr:row>6</xdr:row>
      <xdr:rowOff>123825</xdr:rowOff>
    </xdr:to>
    <xdr:pic>
      <xdr:nvPicPr>
        <xdr:cNvPr id="8" name="Picture 7" descr="http://s20.en.gladiatus.gameforge.com/game/8734/img/ui/icon_level_small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876300"/>
          <a:ext cx="390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171450</xdr:colOff>
      <xdr:row>11</xdr:row>
      <xdr:rowOff>133350</xdr:rowOff>
    </xdr:to>
    <xdr:pic>
      <xdr:nvPicPr>
        <xdr:cNvPr id="5" name="Picture 4" descr="http://s2-bg.gladiatus.gameforge.com/game/8795/img/npc/1/1_3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00200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</xdr:row>
      <xdr:rowOff>28575</xdr:rowOff>
    </xdr:from>
    <xdr:to>
      <xdr:col>3</xdr:col>
      <xdr:colOff>400051</xdr:colOff>
      <xdr:row>10</xdr:row>
      <xdr:rowOff>47626</xdr:rowOff>
    </xdr:to>
    <xdr:pic>
      <xdr:nvPicPr>
        <xdr:cNvPr id="6" name="Picture 5" descr="http://s20.en.gladiatus.gameforge.com/game/8734/img//ui/icon_honor_small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552575"/>
          <a:ext cx="400051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2</xdr:row>
      <xdr:rowOff>0</xdr:rowOff>
    </xdr:from>
    <xdr:to>
      <xdr:col>3</xdr:col>
      <xdr:colOff>342901</xdr:colOff>
      <xdr:row>3</xdr:row>
      <xdr:rowOff>133351</xdr:rowOff>
    </xdr:to>
    <xdr:pic>
      <xdr:nvPicPr>
        <xdr:cNvPr id="7" name="Picture 6" descr="http://s20.en.gladiatus.gameforge.com/game/8734/img/ui/icon_gold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81000"/>
          <a:ext cx="323851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4</xdr:row>
      <xdr:rowOff>114300</xdr:rowOff>
    </xdr:from>
    <xdr:to>
      <xdr:col>3</xdr:col>
      <xdr:colOff>400050</xdr:colOff>
      <xdr:row>6</xdr:row>
      <xdr:rowOff>123825</xdr:rowOff>
    </xdr:to>
    <xdr:pic>
      <xdr:nvPicPr>
        <xdr:cNvPr id="8" name="Picture 7" descr="http://s20.en.gladiatus.gameforge.com/game/8734/img/ui/icon_level_small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876300"/>
          <a:ext cx="390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171450</xdr:colOff>
      <xdr:row>11</xdr:row>
      <xdr:rowOff>133350</xdr:rowOff>
    </xdr:to>
    <xdr:pic>
      <xdr:nvPicPr>
        <xdr:cNvPr id="5" name="Picture 4" descr="http://s2-bg.gladiatus.gameforge.com/game/8795/img/npc/1/1_7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00200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</xdr:row>
      <xdr:rowOff>28575</xdr:rowOff>
    </xdr:from>
    <xdr:to>
      <xdr:col>3</xdr:col>
      <xdr:colOff>400051</xdr:colOff>
      <xdr:row>10</xdr:row>
      <xdr:rowOff>47626</xdr:rowOff>
    </xdr:to>
    <xdr:pic>
      <xdr:nvPicPr>
        <xdr:cNvPr id="6" name="Picture 5" descr="http://s20.en.gladiatus.gameforge.com/game/8734/img//ui/icon_honor_small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552575"/>
          <a:ext cx="400051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2</xdr:row>
      <xdr:rowOff>0</xdr:rowOff>
    </xdr:from>
    <xdr:to>
      <xdr:col>3</xdr:col>
      <xdr:colOff>342901</xdr:colOff>
      <xdr:row>3</xdr:row>
      <xdr:rowOff>133351</xdr:rowOff>
    </xdr:to>
    <xdr:pic>
      <xdr:nvPicPr>
        <xdr:cNvPr id="7" name="Picture 6" descr="http://s20.en.gladiatus.gameforge.com/game/8734/img/ui/icon_gold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81000"/>
          <a:ext cx="323851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4</xdr:row>
      <xdr:rowOff>114300</xdr:rowOff>
    </xdr:from>
    <xdr:to>
      <xdr:col>3</xdr:col>
      <xdr:colOff>400050</xdr:colOff>
      <xdr:row>6</xdr:row>
      <xdr:rowOff>123825</xdr:rowOff>
    </xdr:to>
    <xdr:pic>
      <xdr:nvPicPr>
        <xdr:cNvPr id="8" name="Picture 7" descr="http://s20.en.gladiatus.gameforge.com/game/8734/img/ui/icon_level_small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876300"/>
          <a:ext cx="390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171450</xdr:colOff>
      <xdr:row>11</xdr:row>
      <xdr:rowOff>133350</xdr:rowOff>
    </xdr:to>
    <xdr:pic>
      <xdr:nvPicPr>
        <xdr:cNvPr id="5" name="Picture 4" descr="http://s2-bg.gladiatus.gameforge.com/game/8795/img/npc/1/1_19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00200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</xdr:row>
      <xdr:rowOff>28575</xdr:rowOff>
    </xdr:from>
    <xdr:to>
      <xdr:col>3</xdr:col>
      <xdr:colOff>400051</xdr:colOff>
      <xdr:row>10</xdr:row>
      <xdr:rowOff>47626</xdr:rowOff>
    </xdr:to>
    <xdr:pic>
      <xdr:nvPicPr>
        <xdr:cNvPr id="7" name="Picture 6" descr="http://s20.en.gladiatus.gameforge.com/game/8734/img//ui/icon_honor_small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552575"/>
          <a:ext cx="400051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2</xdr:row>
      <xdr:rowOff>0</xdr:rowOff>
    </xdr:from>
    <xdr:to>
      <xdr:col>3</xdr:col>
      <xdr:colOff>342901</xdr:colOff>
      <xdr:row>3</xdr:row>
      <xdr:rowOff>133351</xdr:rowOff>
    </xdr:to>
    <xdr:pic>
      <xdr:nvPicPr>
        <xdr:cNvPr id="8" name="Picture 7" descr="http://s20.en.gladiatus.gameforge.com/game/8734/img/ui/icon_gold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81000"/>
          <a:ext cx="323851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4</xdr:row>
      <xdr:rowOff>114300</xdr:rowOff>
    </xdr:from>
    <xdr:to>
      <xdr:col>3</xdr:col>
      <xdr:colOff>400050</xdr:colOff>
      <xdr:row>6</xdr:row>
      <xdr:rowOff>123825</xdr:rowOff>
    </xdr:to>
    <xdr:pic>
      <xdr:nvPicPr>
        <xdr:cNvPr id="9" name="Picture 8" descr="http://s20.en.gladiatus.gameforge.com/game/8734/img/ui/icon_level_small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876300"/>
          <a:ext cx="390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171450</xdr:colOff>
      <xdr:row>11</xdr:row>
      <xdr:rowOff>133350</xdr:rowOff>
    </xdr:to>
    <xdr:pic>
      <xdr:nvPicPr>
        <xdr:cNvPr id="5" name="Picture 4" descr="http://s2-bg.gladiatus.gameforge.com/game/8795/img/npc/1/1_10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00200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F9" sqref="F9"/>
    </sheetView>
  </sheetViews>
  <sheetFormatPr defaultRowHeight="15" x14ac:dyDescent="0.25"/>
  <cols>
    <col min="2" max="2" width="12.28515625" bestFit="1" customWidth="1"/>
    <col min="4" max="4" width="7.5703125" bestFit="1" customWidth="1"/>
    <col min="5" max="5" width="9.7109375" bestFit="1" customWidth="1"/>
    <col min="6" max="6" width="10" bestFit="1" customWidth="1"/>
    <col min="11" max="11" width="12" bestFit="1" customWidth="1"/>
    <col min="13" max="13" width="11.5703125" bestFit="1" customWidth="1"/>
    <col min="14" max="14" width="7.7109375" bestFit="1" customWidth="1"/>
    <col min="15" max="15" width="12.140625" bestFit="1" customWidth="1"/>
    <col min="16" max="16" width="12.42578125" bestFit="1" customWidth="1"/>
  </cols>
  <sheetData>
    <row r="1" spans="1:16" x14ac:dyDescent="0.25">
      <c r="A1" s="1" t="s">
        <v>46</v>
      </c>
    </row>
    <row r="3" spans="1:16" x14ac:dyDescent="0.25">
      <c r="E3" t="s">
        <v>47</v>
      </c>
    </row>
    <row r="6" spans="1:16" x14ac:dyDescent="0.25">
      <c r="E6" s="13" t="s">
        <v>48</v>
      </c>
    </row>
    <row r="9" spans="1:16" x14ac:dyDescent="0.25">
      <c r="E9" s="10" t="s">
        <v>49</v>
      </c>
    </row>
    <row r="10" spans="1:16" x14ac:dyDescent="0.25">
      <c r="E10" s="10"/>
    </row>
    <row r="12" spans="1:16" x14ac:dyDescent="0.25">
      <c r="E12" s="7"/>
    </row>
    <row r="13" spans="1:16" x14ac:dyDescent="0.25">
      <c r="C13" t="s">
        <v>43</v>
      </c>
      <c r="E13" s="7"/>
    </row>
    <row r="15" spans="1:16" x14ac:dyDescent="0.25">
      <c r="B15" t="s">
        <v>0</v>
      </c>
      <c r="C15" s="1" t="s">
        <v>46</v>
      </c>
    </row>
    <row r="16" spans="1:16" x14ac:dyDescent="0.25">
      <c r="A16" s="11"/>
      <c r="B16" s="2" t="s">
        <v>3</v>
      </c>
      <c r="C16" s="2" t="s">
        <v>44</v>
      </c>
      <c r="D16" s="2" t="s">
        <v>2</v>
      </c>
      <c r="E16" s="2" t="s">
        <v>4</v>
      </c>
      <c r="F16" s="2" t="s">
        <v>5</v>
      </c>
      <c r="G16" s="2" t="s">
        <v>23</v>
      </c>
      <c r="H16" s="9" t="s">
        <v>24</v>
      </c>
      <c r="I16" s="9" t="s">
        <v>25</v>
      </c>
      <c r="J16" s="9" t="s">
        <v>26</v>
      </c>
      <c r="K16" s="9" t="s">
        <v>27</v>
      </c>
      <c r="L16" s="9" t="s">
        <v>28</v>
      </c>
      <c r="M16" s="9" t="s">
        <v>29</v>
      </c>
      <c r="N16" s="9" t="s">
        <v>30</v>
      </c>
      <c r="O16" s="9" t="s">
        <v>31</v>
      </c>
      <c r="P16" s="9" t="s">
        <v>32</v>
      </c>
    </row>
    <row r="17" spans="1:16" x14ac:dyDescent="0.25">
      <c r="A17" s="2" t="s">
        <v>33</v>
      </c>
      <c r="B17" s="3">
        <v>6888</v>
      </c>
      <c r="C17" s="3">
        <v>11</v>
      </c>
      <c r="D17" s="3">
        <v>428</v>
      </c>
      <c r="E17" s="3">
        <v>1</v>
      </c>
      <c r="F17" s="3">
        <v>107</v>
      </c>
      <c r="G17" s="3">
        <v>100</v>
      </c>
      <c r="H17" s="3">
        <v>140</v>
      </c>
      <c r="I17" s="3">
        <v>350</v>
      </c>
      <c r="J17" s="3">
        <v>489</v>
      </c>
      <c r="K17" s="3">
        <v>180</v>
      </c>
      <c r="L17" s="3">
        <v>315</v>
      </c>
      <c r="M17" s="3">
        <v>140</v>
      </c>
      <c r="N17" s="3">
        <v>6120</v>
      </c>
      <c r="O17" s="3">
        <v>184</v>
      </c>
      <c r="P17" s="3">
        <v>226</v>
      </c>
    </row>
    <row r="18" spans="1:16" x14ac:dyDescent="0.25">
      <c r="A18" s="2" t="s">
        <v>34</v>
      </c>
      <c r="B18" s="3">
        <v>4865</v>
      </c>
      <c r="C18" s="3">
        <v>10</v>
      </c>
      <c r="D18" s="3">
        <v>448</v>
      </c>
      <c r="E18" s="3">
        <v>1</v>
      </c>
      <c r="F18" s="3">
        <v>106</v>
      </c>
      <c r="G18" s="3">
        <v>100</v>
      </c>
      <c r="H18" s="3"/>
      <c r="I18" s="3"/>
      <c r="J18" s="3"/>
      <c r="K18" s="3"/>
      <c r="L18" s="3"/>
      <c r="M18" s="3"/>
      <c r="N18" s="3">
        <v>5814</v>
      </c>
      <c r="O18" s="3"/>
      <c r="P18" s="3"/>
    </row>
    <row r="19" spans="1:16" x14ac:dyDescent="0.25">
      <c r="A19" s="2" t="s">
        <v>35</v>
      </c>
      <c r="B19" s="3">
        <v>4928</v>
      </c>
      <c r="C19" s="3">
        <v>9</v>
      </c>
      <c r="D19" s="3">
        <v>487</v>
      </c>
      <c r="E19" s="3">
        <v>1</v>
      </c>
      <c r="F19" s="3">
        <v>100</v>
      </c>
      <c r="G19" s="3">
        <v>100</v>
      </c>
      <c r="H19" s="3"/>
      <c r="I19" s="3"/>
      <c r="J19" s="3"/>
      <c r="K19" s="3"/>
      <c r="L19" s="3"/>
      <c r="M19" s="3"/>
      <c r="N19" s="3">
        <v>6426</v>
      </c>
      <c r="O19" s="3"/>
      <c r="P19" s="3"/>
    </row>
    <row r="20" spans="1:16" x14ac:dyDescent="0.25">
      <c r="A20" s="2" t="s">
        <v>36</v>
      </c>
      <c r="B20" s="3">
        <v>5768</v>
      </c>
      <c r="C20" s="3">
        <v>11</v>
      </c>
      <c r="D20" s="3">
        <v>718</v>
      </c>
      <c r="E20" s="3">
        <v>1</v>
      </c>
      <c r="F20" s="3">
        <v>94</v>
      </c>
      <c r="G20" s="3">
        <v>101</v>
      </c>
      <c r="H20" s="3">
        <v>141</v>
      </c>
      <c r="I20" s="3">
        <v>353</v>
      </c>
      <c r="J20" s="3">
        <v>494</v>
      </c>
      <c r="K20" s="3">
        <v>181</v>
      </c>
      <c r="L20" s="3">
        <v>318</v>
      </c>
      <c r="M20" s="3">
        <v>141</v>
      </c>
      <c r="N20" s="3">
        <v>5932</v>
      </c>
      <c r="O20" s="3">
        <v>186</v>
      </c>
      <c r="P20" s="3">
        <v>229</v>
      </c>
    </row>
    <row r="21" spans="1:16" x14ac:dyDescent="0.25">
      <c r="A21" s="2" t="s">
        <v>37</v>
      </c>
      <c r="B21" s="3">
        <v>5466</v>
      </c>
      <c r="C21" s="3">
        <v>9</v>
      </c>
      <c r="D21" s="3">
        <v>449</v>
      </c>
      <c r="E21" s="3">
        <v>1</v>
      </c>
      <c r="F21" s="3">
        <v>93</v>
      </c>
      <c r="G21" s="3">
        <v>101</v>
      </c>
      <c r="H21" s="3"/>
      <c r="I21" s="3"/>
      <c r="J21" s="3"/>
      <c r="K21" s="3"/>
      <c r="L21" s="3"/>
      <c r="M21" s="3"/>
      <c r="N21" s="3">
        <v>6370</v>
      </c>
      <c r="O21" s="3"/>
      <c r="P21" s="3"/>
    </row>
    <row r="22" spans="1:16" x14ac:dyDescent="0.25">
      <c r="A22" s="2" t="s">
        <v>38</v>
      </c>
      <c r="B22" s="3">
        <v>6279</v>
      </c>
      <c r="C22" s="3">
        <v>9</v>
      </c>
      <c r="D22" s="3">
        <v>609</v>
      </c>
      <c r="E22" s="3">
        <v>1</v>
      </c>
      <c r="F22" s="3">
        <v>99</v>
      </c>
      <c r="G22" s="3">
        <v>100</v>
      </c>
      <c r="H22" s="3"/>
      <c r="I22" s="3"/>
      <c r="J22" s="3"/>
      <c r="K22" s="3"/>
      <c r="L22" s="3"/>
      <c r="M22" s="3"/>
      <c r="N22" s="3">
        <v>6695</v>
      </c>
      <c r="O22" s="3"/>
      <c r="P22" s="3"/>
    </row>
    <row r="23" spans="1:16" x14ac:dyDescent="0.25">
      <c r="A23" s="2" t="s">
        <v>39</v>
      </c>
      <c r="B23" s="3">
        <v>5212</v>
      </c>
      <c r="C23" s="3">
        <v>9</v>
      </c>
      <c r="D23" s="3">
        <v>532</v>
      </c>
      <c r="E23" s="3">
        <v>1</v>
      </c>
      <c r="F23" s="3">
        <v>105</v>
      </c>
      <c r="G23" s="3">
        <v>101</v>
      </c>
      <c r="H23" s="3"/>
      <c r="I23" s="3"/>
      <c r="J23" s="3"/>
      <c r="K23" s="3"/>
      <c r="L23" s="3"/>
      <c r="M23" s="3"/>
      <c r="N23" s="3">
        <v>6463</v>
      </c>
      <c r="O23" s="3"/>
      <c r="P23" s="3"/>
    </row>
    <row r="24" spans="1:16" x14ac:dyDescent="0.25">
      <c r="A24" s="2" t="s">
        <v>40</v>
      </c>
      <c r="B24" s="3">
        <v>5286</v>
      </c>
      <c r="C24" s="3">
        <v>11</v>
      </c>
      <c r="D24" s="3">
        <v>652</v>
      </c>
      <c r="E24" s="3">
        <v>1</v>
      </c>
      <c r="F24" s="3">
        <v>100</v>
      </c>
      <c r="G24" s="3">
        <v>101</v>
      </c>
      <c r="H24" s="3"/>
      <c r="I24" s="3"/>
      <c r="J24" s="3"/>
      <c r="K24" s="3"/>
      <c r="L24" s="3"/>
      <c r="M24" s="3"/>
      <c r="N24" s="3">
        <v>6435</v>
      </c>
      <c r="O24" s="3"/>
      <c r="P24" s="3"/>
    </row>
    <row r="25" spans="1:16" x14ac:dyDescent="0.25">
      <c r="A25" s="2" t="s">
        <v>41</v>
      </c>
      <c r="B25" s="3">
        <v>4986</v>
      </c>
      <c r="C25" s="3">
        <v>10</v>
      </c>
      <c r="D25" s="3">
        <v>483</v>
      </c>
      <c r="E25" s="3">
        <v>1</v>
      </c>
      <c r="F25" s="3">
        <v>109</v>
      </c>
      <c r="G25" s="3">
        <v>101</v>
      </c>
      <c r="H25" s="3"/>
      <c r="I25" s="3"/>
      <c r="J25" s="3"/>
      <c r="K25" s="3"/>
      <c r="L25" s="3"/>
      <c r="M25" s="3"/>
      <c r="N25" s="3">
        <v>6016</v>
      </c>
      <c r="O25" s="3"/>
      <c r="P25" s="3"/>
    </row>
    <row r="26" spans="1:16" x14ac:dyDescent="0.25">
      <c r="A26" s="2" t="s">
        <v>42</v>
      </c>
      <c r="B26" s="3">
        <v>5335</v>
      </c>
      <c r="C26" s="3">
        <v>11</v>
      </c>
      <c r="D26" s="3">
        <v>653</v>
      </c>
      <c r="E26" s="3">
        <v>1</v>
      </c>
      <c r="F26" s="3">
        <v>109</v>
      </c>
      <c r="G26" s="3">
        <v>100</v>
      </c>
      <c r="H26" s="3"/>
      <c r="I26" s="3"/>
      <c r="J26" s="3"/>
      <c r="K26" s="3"/>
      <c r="L26" s="3"/>
      <c r="M26" s="3"/>
      <c r="N26" s="3">
        <v>6239</v>
      </c>
      <c r="O26" s="3"/>
      <c r="P26" s="3"/>
    </row>
    <row r="27" spans="1:16" x14ac:dyDescent="0.25">
      <c r="A27" s="15" t="s">
        <v>16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6" x14ac:dyDescent="0.25">
      <c r="A28" s="4" t="s">
        <v>17</v>
      </c>
      <c r="B28" s="2">
        <f>MIN(B17:B26)</f>
        <v>4865</v>
      </c>
      <c r="C28" s="2">
        <f t="shared" ref="C28:P28" si="0">MIN(C17:C26)</f>
        <v>9</v>
      </c>
      <c r="D28" s="2">
        <f t="shared" si="0"/>
        <v>428</v>
      </c>
      <c r="E28" s="2">
        <f t="shared" si="0"/>
        <v>1</v>
      </c>
      <c r="F28" s="2">
        <f t="shared" si="0"/>
        <v>93</v>
      </c>
      <c r="G28" s="2">
        <f t="shared" si="0"/>
        <v>100</v>
      </c>
      <c r="H28" s="2">
        <f t="shared" si="0"/>
        <v>140</v>
      </c>
      <c r="I28" s="2">
        <f t="shared" si="0"/>
        <v>350</v>
      </c>
      <c r="J28" s="2">
        <f t="shared" si="0"/>
        <v>489</v>
      </c>
      <c r="K28" s="2">
        <f t="shared" si="0"/>
        <v>180</v>
      </c>
      <c r="L28" s="2">
        <f t="shared" si="0"/>
        <v>315</v>
      </c>
      <c r="M28" s="2">
        <f t="shared" si="0"/>
        <v>140</v>
      </c>
      <c r="N28" s="2">
        <f t="shared" si="0"/>
        <v>5814</v>
      </c>
      <c r="O28" s="2">
        <f t="shared" si="0"/>
        <v>184</v>
      </c>
      <c r="P28" s="2">
        <f t="shared" si="0"/>
        <v>226</v>
      </c>
    </row>
    <row r="29" spans="1:16" x14ac:dyDescent="0.25">
      <c r="A29" s="4" t="s">
        <v>18</v>
      </c>
      <c r="B29" s="2">
        <f>MAX(B17:B26)</f>
        <v>6888</v>
      </c>
      <c r="C29" s="2">
        <f t="shared" ref="C29:P29" si="1">MAX(C17:C26)</f>
        <v>11</v>
      </c>
      <c r="D29" s="2">
        <f t="shared" si="1"/>
        <v>718</v>
      </c>
      <c r="E29" s="2">
        <f t="shared" si="1"/>
        <v>1</v>
      </c>
      <c r="F29" s="2">
        <f t="shared" si="1"/>
        <v>109</v>
      </c>
      <c r="G29" s="2">
        <f t="shared" si="1"/>
        <v>101</v>
      </c>
      <c r="H29" s="2">
        <f t="shared" si="1"/>
        <v>141</v>
      </c>
      <c r="I29" s="2">
        <f t="shared" si="1"/>
        <v>353</v>
      </c>
      <c r="J29" s="2">
        <f t="shared" si="1"/>
        <v>494</v>
      </c>
      <c r="K29" s="2">
        <f t="shared" si="1"/>
        <v>181</v>
      </c>
      <c r="L29" s="2">
        <f t="shared" si="1"/>
        <v>318</v>
      </c>
      <c r="M29" s="2">
        <f t="shared" si="1"/>
        <v>141</v>
      </c>
      <c r="N29" s="2">
        <f t="shared" si="1"/>
        <v>6695</v>
      </c>
      <c r="O29" s="2">
        <f t="shared" si="1"/>
        <v>186</v>
      </c>
      <c r="P29" s="2">
        <f t="shared" si="1"/>
        <v>229</v>
      </c>
    </row>
    <row r="31" spans="1:16" x14ac:dyDescent="0.25">
      <c r="B31" s="5" t="s">
        <v>19</v>
      </c>
      <c r="C31" s="5">
        <f>COUNTIF(E17:E26,1)</f>
        <v>10</v>
      </c>
      <c r="D31" s="5" t="s">
        <v>20</v>
      </c>
      <c r="E31" s="12">
        <f>C31/10</f>
        <v>1</v>
      </c>
    </row>
    <row r="32" spans="1:16" x14ac:dyDescent="0.25">
      <c r="B32" s="5"/>
      <c r="C32" s="5" t="s">
        <v>21</v>
      </c>
      <c r="D32" s="5"/>
      <c r="E32" s="6">
        <f>E31/1.1</f>
        <v>0.90909090909090906</v>
      </c>
    </row>
    <row r="33" spans="2:5" x14ac:dyDescent="0.25">
      <c r="B33" s="5"/>
      <c r="C33" s="5" t="s">
        <v>22</v>
      </c>
      <c r="D33" s="5"/>
      <c r="E33" s="6">
        <f>E31/1.2</f>
        <v>0.83333333333333337</v>
      </c>
    </row>
  </sheetData>
  <mergeCells count="1">
    <mergeCell ref="A27:P2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E9" sqref="E9"/>
    </sheetView>
  </sheetViews>
  <sheetFormatPr defaultRowHeight="15" x14ac:dyDescent="0.25"/>
  <cols>
    <col min="2" max="2" width="12.28515625" bestFit="1" customWidth="1"/>
    <col min="4" max="4" width="7.5703125" bestFit="1" customWidth="1"/>
    <col min="5" max="5" width="9.7109375" bestFit="1" customWidth="1"/>
    <col min="6" max="6" width="10" bestFit="1" customWidth="1"/>
    <col min="11" max="11" width="12" bestFit="1" customWidth="1"/>
    <col min="13" max="13" width="11.5703125" bestFit="1" customWidth="1"/>
    <col min="14" max="14" width="7.7109375" bestFit="1" customWidth="1"/>
    <col min="15" max="15" width="12.140625" bestFit="1" customWidth="1"/>
    <col min="16" max="16" width="12.42578125" bestFit="1" customWidth="1"/>
  </cols>
  <sheetData>
    <row r="1" spans="1:16" x14ac:dyDescent="0.25">
      <c r="A1" s="1" t="s">
        <v>45</v>
      </c>
    </row>
    <row r="3" spans="1:16" x14ac:dyDescent="0.25">
      <c r="E3" t="s">
        <v>50</v>
      </c>
    </row>
    <row r="6" spans="1:16" x14ac:dyDescent="0.25">
      <c r="E6" s="13" t="s">
        <v>48</v>
      </c>
    </row>
    <row r="9" spans="1:16" x14ac:dyDescent="0.25">
      <c r="E9" s="10" t="s">
        <v>51</v>
      </c>
    </row>
    <row r="10" spans="1:16" x14ac:dyDescent="0.25">
      <c r="E10" s="10"/>
    </row>
    <row r="12" spans="1:16" x14ac:dyDescent="0.25">
      <c r="E12" s="7"/>
    </row>
    <row r="13" spans="1:16" x14ac:dyDescent="0.25">
      <c r="C13" t="s">
        <v>43</v>
      </c>
      <c r="E13" s="7"/>
    </row>
    <row r="15" spans="1:16" x14ac:dyDescent="0.25">
      <c r="B15" t="s">
        <v>0</v>
      </c>
      <c r="C15" s="1" t="s">
        <v>45</v>
      </c>
    </row>
    <row r="16" spans="1:16" x14ac:dyDescent="0.25">
      <c r="A16" s="11"/>
      <c r="B16" s="2" t="s">
        <v>3</v>
      </c>
      <c r="C16" s="2" t="s">
        <v>44</v>
      </c>
      <c r="D16" s="2" t="s">
        <v>2</v>
      </c>
      <c r="E16" s="2" t="s">
        <v>4</v>
      </c>
      <c r="F16" s="2" t="s">
        <v>5</v>
      </c>
      <c r="G16" s="2" t="s">
        <v>23</v>
      </c>
      <c r="H16" s="9" t="s">
        <v>24</v>
      </c>
      <c r="I16" s="9" t="s">
        <v>25</v>
      </c>
      <c r="J16" s="9" t="s">
        <v>26</v>
      </c>
      <c r="K16" s="9" t="s">
        <v>27</v>
      </c>
      <c r="L16" s="9" t="s">
        <v>28</v>
      </c>
      <c r="M16" s="9" t="s">
        <v>29</v>
      </c>
      <c r="N16" s="9" t="s">
        <v>30</v>
      </c>
      <c r="O16" s="9" t="s">
        <v>31</v>
      </c>
      <c r="P16" s="9" t="s">
        <v>32</v>
      </c>
    </row>
    <row r="17" spans="1:16" x14ac:dyDescent="0.25">
      <c r="A17" s="2" t="s">
        <v>33</v>
      </c>
      <c r="B17" s="3">
        <v>6192</v>
      </c>
      <c r="C17" s="3">
        <v>11</v>
      </c>
      <c r="D17" s="3">
        <v>478</v>
      </c>
      <c r="E17" s="3">
        <v>1</v>
      </c>
      <c r="F17" s="3">
        <v>111</v>
      </c>
      <c r="G17" s="3">
        <v>103</v>
      </c>
      <c r="H17" s="3">
        <v>226</v>
      </c>
      <c r="I17" s="3">
        <v>386</v>
      </c>
      <c r="J17" s="3">
        <v>468</v>
      </c>
      <c r="K17" s="3">
        <v>206</v>
      </c>
      <c r="L17" s="3">
        <v>360</v>
      </c>
      <c r="M17" s="3">
        <v>164</v>
      </c>
      <c r="N17" s="3">
        <v>9814</v>
      </c>
      <c r="O17" s="3">
        <v>190</v>
      </c>
      <c r="P17" s="3">
        <v>233</v>
      </c>
    </row>
    <row r="18" spans="1:16" x14ac:dyDescent="0.25">
      <c r="A18" s="2" t="s">
        <v>34</v>
      </c>
      <c r="B18" s="3">
        <v>6670</v>
      </c>
      <c r="C18" s="3">
        <v>9</v>
      </c>
      <c r="D18" s="3">
        <v>473</v>
      </c>
      <c r="E18" s="3">
        <v>1</v>
      </c>
      <c r="F18" s="3">
        <v>112</v>
      </c>
      <c r="G18" s="3">
        <v>103</v>
      </c>
      <c r="H18" s="3"/>
      <c r="I18" s="3"/>
      <c r="J18" s="3"/>
      <c r="K18" s="3"/>
      <c r="L18" s="3"/>
      <c r="M18" s="3"/>
      <c r="N18" s="3">
        <v>8096</v>
      </c>
      <c r="O18" s="3"/>
      <c r="P18" s="3"/>
    </row>
    <row r="19" spans="1:16" x14ac:dyDescent="0.25">
      <c r="A19" s="2" t="s">
        <v>35</v>
      </c>
      <c r="B19" s="3">
        <v>6128</v>
      </c>
      <c r="C19" s="3">
        <v>11</v>
      </c>
      <c r="D19" s="3">
        <v>668</v>
      </c>
      <c r="E19" s="3">
        <v>1</v>
      </c>
      <c r="F19" s="3">
        <v>98</v>
      </c>
      <c r="G19" s="3">
        <v>101</v>
      </c>
      <c r="H19" s="3">
        <v>222</v>
      </c>
      <c r="I19" s="3">
        <v>378</v>
      </c>
      <c r="J19" s="3">
        <v>459</v>
      </c>
      <c r="K19" s="3">
        <v>202</v>
      </c>
      <c r="L19" s="3">
        <v>353</v>
      </c>
      <c r="M19" s="3">
        <v>161</v>
      </c>
      <c r="N19" s="3">
        <v>9491</v>
      </c>
      <c r="O19" s="3">
        <v>186</v>
      </c>
      <c r="P19" s="3">
        <v>229</v>
      </c>
    </row>
    <row r="20" spans="1:16" x14ac:dyDescent="0.25">
      <c r="A20" s="2" t="s">
        <v>36</v>
      </c>
      <c r="B20" s="3">
        <v>4645</v>
      </c>
      <c r="C20" s="3">
        <v>9</v>
      </c>
      <c r="D20" s="3">
        <v>885</v>
      </c>
      <c r="E20" s="3">
        <v>1</v>
      </c>
      <c r="F20" s="3">
        <v>100</v>
      </c>
      <c r="G20" s="3">
        <v>104</v>
      </c>
      <c r="H20" s="3">
        <v>228</v>
      </c>
      <c r="I20" s="3">
        <v>390</v>
      </c>
      <c r="J20" s="3">
        <v>473</v>
      </c>
      <c r="K20" s="3">
        <v>208</v>
      </c>
      <c r="L20" s="3">
        <v>364</v>
      </c>
      <c r="M20" s="3">
        <v>166</v>
      </c>
      <c r="N20" s="3">
        <v>8426</v>
      </c>
      <c r="O20" s="3">
        <v>192</v>
      </c>
      <c r="P20" s="3">
        <v>235</v>
      </c>
    </row>
    <row r="21" spans="1:16" x14ac:dyDescent="0.25">
      <c r="A21" s="2" t="s">
        <v>37</v>
      </c>
      <c r="B21" s="3">
        <v>4858</v>
      </c>
      <c r="C21" s="3">
        <v>11</v>
      </c>
      <c r="D21" s="3">
        <v>654</v>
      </c>
      <c r="E21" s="3">
        <v>1</v>
      </c>
      <c r="F21" s="3">
        <v>108</v>
      </c>
      <c r="G21" s="3">
        <v>104</v>
      </c>
      <c r="H21" s="3"/>
      <c r="I21" s="3"/>
      <c r="J21" s="3"/>
      <c r="K21" s="3"/>
      <c r="L21" s="3"/>
      <c r="M21" s="3"/>
      <c r="N21" s="3">
        <v>9713</v>
      </c>
      <c r="O21" s="3"/>
      <c r="P21" s="3"/>
    </row>
    <row r="22" spans="1:16" x14ac:dyDescent="0.25">
      <c r="A22" s="2" t="s">
        <v>38</v>
      </c>
      <c r="B22" s="3">
        <v>5430</v>
      </c>
      <c r="C22" s="3">
        <v>10</v>
      </c>
      <c r="D22" s="3">
        <v>595</v>
      </c>
      <c r="E22" s="3">
        <v>1</v>
      </c>
      <c r="F22" s="3">
        <v>107</v>
      </c>
      <c r="G22" s="3">
        <v>102</v>
      </c>
      <c r="H22" s="3">
        <v>224</v>
      </c>
      <c r="I22" s="3">
        <v>382</v>
      </c>
      <c r="J22" s="3">
        <v>464</v>
      </c>
      <c r="K22" s="3">
        <v>204</v>
      </c>
      <c r="L22" s="3">
        <v>357</v>
      </c>
      <c r="M22" s="3">
        <v>163</v>
      </c>
      <c r="N22" s="3">
        <v>9116</v>
      </c>
      <c r="O22" s="3">
        <v>188</v>
      </c>
      <c r="P22" s="3">
        <v>231</v>
      </c>
    </row>
    <row r="23" spans="1:16" x14ac:dyDescent="0.25">
      <c r="A23" s="2" t="s">
        <v>39</v>
      </c>
      <c r="B23" s="3">
        <v>5796</v>
      </c>
      <c r="C23" s="3">
        <v>11</v>
      </c>
      <c r="D23" s="3">
        <v>487</v>
      </c>
      <c r="E23" s="3">
        <v>1</v>
      </c>
      <c r="F23" s="3">
        <v>106</v>
      </c>
      <c r="G23" s="3">
        <v>104</v>
      </c>
      <c r="H23" s="3"/>
      <c r="I23" s="3"/>
      <c r="J23" s="3"/>
      <c r="K23" s="3"/>
      <c r="L23" s="3"/>
      <c r="M23" s="3"/>
      <c r="N23" s="3">
        <v>8584</v>
      </c>
      <c r="O23" s="3"/>
      <c r="P23" s="3"/>
    </row>
    <row r="24" spans="1:16" x14ac:dyDescent="0.25">
      <c r="A24" s="2" t="s">
        <v>40</v>
      </c>
      <c r="B24" s="3">
        <v>7022</v>
      </c>
      <c r="C24" s="3">
        <v>11</v>
      </c>
      <c r="D24" s="3">
        <v>872</v>
      </c>
      <c r="E24" s="3">
        <v>1</v>
      </c>
      <c r="F24" s="3">
        <v>96</v>
      </c>
      <c r="G24" s="3">
        <v>101</v>
      </c>
      <c r="H24" s="3"/>
      <c r="I24" s="3"/>
      <c r="J24" s="3"/>
      <c r="K24" s="3"/>
      <c r="L24" s="3"/>
      <c r="M24" s="3"/>
      <c r="N24" s="3">
        <v>8324</v>
      </c>
      <c r="O24" s="3"/>
      <c r="P24" s="3"/>
    </row>
    <row r="25" spans="1:16" x14ac:dyDescent="0.25">
      <c r="A25" s="2" t="s">
        <v>41</v>
      </c>
      <c r="B25" s="3">
        <v>5022</v>
      </c>
      <c r="C25" s="3">
        <v>11</v>
      </c>
      <c r="D25" s="3">
        <v>673</v>
      </c>
      <c r="E25" s="3">
        <v>1</v>
      </c>
      <c r="F25" s="3">
        <v>94</v>
      </c>
      <c r="G25" s="3">
        <v>103</v>
      </c>
      <c r="H25" s="3"/>
      <c r="I25" s="3"/>
      <c r="J25" s="3"/>
      <c r="K25" s="3"/>
      <c r="L25" s="3"/>
      <c r="M25" s="3"/>
      <c r="N25" s="3">
        <v>9733</v>
      </c>
      <c r="O25" s="3"/>
      <c r="P25" s="3"/>
    </row>
    <row r="26" spans="1:16" x14ac:dyDescent="0.25">
      <c r="A26" s="2" t="s">
        <v>42</v>
      </c>
      <c r="B26" s="3">
        <v>5285</v>
      </c>
      <c r="C26" s="3">
        <v>9</v>
      </c>
      <c r="D26" s="3">
        <v>588</v>
      </c>
      <c r="E26" s="3">
        <v>1</v>
      </c>
      <c r="F26" s="3">
        <v>106</v>
      </c>
      <c r="G26" s="3">
        <v>102</v>
      </c>
      <c r="H26" s="3"/>
      <c r="I26" s="3"/>
      <c r="J26" s="3"/>
      <c r="K26" s="3"/>
      <c r="L26" s="3"/>
      <c r="M26" s="3"/>
      <c r="N26" s="3">
        <v>8543</v>
      </c>
      <c r="O26" s="3"/>
      <c r="P26" s="3"/>
    </row>
    <row r="27" spans="1:16" x14ac:dyDescent="0.25">
      <c r="A27" s="15" t="s">
        <v>16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6" x14ac:dyDescent="0.25">
      <c r="A28" s="4" t="s">
        <v>17</v>
      </c>
      <c r="B28" s="2">
        <f>MIN(B17:B26)</f>
        <v>4645</v>
      </c>
      <c r="C28" s="2">
        <f t="shared" ref="C28:P28" si="0">MIN(C17:C26)</f>
        <v>9</v>
      </c>
      <c r="D28" s="2">
        <f t="shared" si="0"/>
        <v>473</v>
      </c>
      <c r="E28" s="2">
        <f t="shared" si="0"/>
        <v>1</v>
      </c>
      <c r="F28" s="2">
        <f t="shared" si="0"/>
        <v>94</v>
      </c>
      <c r="G28" s="2">
        <f t="shared" si="0"/>
        <v>101</v>
      </c>
      <c r="H28" s="2">
        <f t="shared" si="0"/>
        <v>222</v>
      </c>
      <c r="I28" s="2">
        <f t="shared" si="0"/>
        <v>378</v>
      </c>
      <c r="J28" s="2">
        <f t="shared" si="0"/>
        <v>459</v>
      </c>
      <c r="K28" s="2">
        <f t="shared" si="0"/>
        <v>202</v>
      </c>
      <c r="L28" s="2">
        <f t="shared" si="0"/>
        <v>353</v>
      </c>
      <c r="M28" s="2">
        <f t="shared" si="0"/>
        <v>161</v>
      </c>
      <c r="N28" s="2">
        <f t="shared" si="0"/>
        <v>8096</v>
      </c>
      <c r="O28" s="2">
        <f t="shared" si="0"/>
        <v>186</v>
      </c>
      <c r="P28" s="2">
        <f t="shared" si="0"/>
        <v>229</v>
      </c>
    </row>
    <row r="29" spans="1:16" x14ac:dyDescent="0.25">
      <c r="A29" s="4" t="s">
        <v>18</v>
      </c>
      <c r="B29" s="2">
        <f>MAX(B17:B26)</f>
        <v>7022</v>
      </c>
      <c r="C29" s="2">
        <f t="shared" ref="C29:P29" si="1">MAX(C17:C26)</f>
        <v>11</v>
      </c>
      <c r="D29" s="2">
        <f t="shared" si="1"/>
        <v>885</v>
      </c>
      <c r="E29" s="2">
        <f t="shared" si="1"/>
        <v>1</v>
      </c>
      <c r="F29" s="2">
        <f t="shared" si="1"/>
        <v>112</v>
      </c>
      <c r="G29" s="2">
        <f t="shared" si="1"/>
        <v>104</v>
      </c>
      <c r="H29" s="2">
        <f t="shared" si="1"/>
        <v>228</v>
      </c>
      <c r="I29" s="2">
        <f t="shared" si="1"/>
        <v>390</v>
      </c>
      <c r="J29" s="2">
        <f t="shared" si="1"/>
        <v>473</v>
      </c>
      <c r="K29" s="2">
        <f t="shared" si="1"/>
        <v>208</v>
      </c>
      <c r="L29" s="2">
        <f t="shared" si="1"/>
        <v>364</v>
      </c>
      <c r="M29" s="2">
        <f t="shared" si="1"/>
        <v>166</v>
      </c>
      <c r="N29" s="2">
        <f t="shared" si="1"/>
        <v>9814</v>
      </c>
      <c r="O29" s="2">
        <f t="shared" si="1"/>
        <v>192</v>
      </c>
      <c r="P29" s="2">
        <f t="shared" si="1"/>
        <v>235</v>
      </c>
    </row>
    <row r="31" spans="1:16" x14ac:dyDescent="0.25">
      <c r="B31" s="5" t="s">
        <v>19</v>
      </c>
      <c r="C31" s="5">
        <f>COUNTIF(E17:E26,1)</f>
        <v>10</v>
      </c>
      <c r="D31" s="5" t="s">
        <v>20</v>
      </c>
      <c r="E31" s="6">
        <f>C31/10</f>
        <v>1</v>
      </c>
    </row>
    <row r="32" spans="1:16" x14ac:dyDescent="0.25">
      <c r="B32" s="5"/>
      <c r="C32" s="5" t="s">
        <v>21</v>
      </c>
      <c r="D32" s="5"/>
      <c r="E32" s="6">
        <f>E31/1.1</f>
        <v>0.90909090909090906</v>
      </c>
    </row>
    <row r="33" spans="2:5" x14ac:dyDescent="0.25">
      <c r="B33" s="5"/>
      <c r="C33" s="5" t="s">
        <v>22</v>
      </c>
      <c r="D33" s="5"/>
      <c r="E33" s="6">
        <f>E31/1.2</f>
        <v>0.83333333333333337</v>
      </c>
    </row>
  </sheetData>
  <mergeCells count="1">
    <mergeCell ref="A27:P2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B15" sqref="B15:C15"/>
    </sheetView>
  </sheetViews>
  <sheetFormatPr defaultRowHeight="15" x14ac:dyDescent="0.25"/>
  <cols>
    <col min="2" max="2" width="12.28515625" bestFit="1" customWidth="1"/>
    <col min="4" max="4" width="7.5703125" bestFit="1" customWidth="1"/>
    <col min="5" max="5" width="9.7109375" bestFit="1" customWidth="1"/>
    <col min="6" max="6" width="10" bestFit="1" customWidth="1"/>
    <col min="11" max="11" width="12" bestFit="1" customWidth="1"/>
    <col min="13" max="13" width="11.5703125" bestFit="1" customWidth="1"/>
    <col min="14" max="14" width="7.7109375" bestFit="1" customWidth="1"/>
    <col min="15" max="15" width="12.140625" bestFit="1" customWidth="1"/>
    <col min="16" max="16" width="12.42578125" bestFit="1" customWidth="1"/>
  </cols>
  <sheetData>
    <row r="1" spans="1:16" x14ac:dyDescent="0.25">
      <c r="A1" s="1" t="s">
        <v>52</v>
      </c>
    </row>
    <row r="3" spans="1:16" x14ac:dyDescent="0.25">
      <c r="E3" t="s">
        <v>54</v>
      </c>
    </row>
    <row r="6" spans="1:16" x14ac:dyDescent="0.25">
      <c r="E6" s="13" t="s">
        <v>48</v>
      </c>
    </row>
    <row r="9" spans="1:16" x14ac:dyDescent="0.25">
      <c r="E9" s="10" t="s">
        <v>55</v>
      </c>
    </row>
    <row r="10" spans="1:16" x14ac:dyDescent="0.25">
      <c r="E10" s="10"/>
    </row>
    <row r="12" spans="1:16" x14ac:dyDescent="0.25">
      <c r="E12" s="7"/>
    </row>
    <row r="13" spans="1:16" x14ac:dyDescent="0.25">
      <c r="C13" t="s">
        <v>43</v>
      </c>
      <c r="E13" s="7"/>
    </row>
    <row r="15" spans="1:16" x14ac:dyDescent="0.25">
      <c r="B15" t="s">
        <v>0</v>
      </c>
      <c r="C15" s="1" t="s">
        <v>52</v>
      </c>
    </row>
    <row r="16" spans="1:16" x14ac:dyDescent="0.25">
      <c r="A16" s="8" t="s">
        <v>1</v>
      </c>
      <c r="B16" s="2" t="s">
        <v>3</v>
      </c>
      <c r="C16" s="2" t="s">
        <v>44</v>
      </c>
      <c r="D16" s="2" t="s">
        <v>2</v>
      </c>
      <c r="E16" s="2" t="s">
        <v>4</v>
      </c>
      <c r="F16" s="2" t="s">
        <v>5</v>
      </c>
      <c r="G16" s="2" t="s">
        <v>23</v>
      </c>
      <c r="H16" s="9" t="s">
        <v>24</v>
      </c>
      <c r="I16" s="9" t="s">
        <v>25</v>
      </c>
      <c r="J16" s="9" t="s">
        <v>26</v>
      </c>
      <c r="K16" s="9" t="s">
        <v>27</v>
      </c>
      <c r="L16" s="9" t="s">
        <v>28</v>
      </c>
      <c r="M16" s="9" t="s">
        <v>29</v>
      </c>
      <c r="N16" s="9" t="s">
        <v>30</v>
      </c>
      <c r="O16" s="9" t="s">
        <v>31</v>
      </c>
      <c r="P16" s="9" t="s">
        <v>32</v>
      </c>
    </row>
    <row r="17" spans="1:16" x14ac:dyDescent="0.25">
      <c r="A17" s="2" t="s">
        <v>6</v>
      </c>
      <c r="B17" s="3">
        <v>5728</v>
      </c>
      <c r="C17" s="3">
        <v>11</v>
      </c>
      <c r="D17" s="3">
        <v>503</v>
      </c>
      <c r="E17" s="3">
        <v>1</v>
      </c>
      <c r="F17" s="3">
        <v>102</v>
      </c>
      <c r="G17" s="3">
        <v>104</v>
      </c>
      <c r="H17" s="3">
        <v>104</v>
      </c>
      <c r="I17" s="3">
        <v>364</v>
      </c>
      <c r="J17" s="3">
        <v>509</v>
      </c>
      <c r="K17" s="3">
        <v>208</v>
      </c>
      <c r="L17" s="3">
        <v>509</v>
      </c>
      <c r="M17" s="3">
        <v>416</v>
      </c>
      <c r="N17" s="3">
        <v>6268</v>
      </c>
      <c r="O17" s="3">
        <v>240</v>
      </c>
      <c r="P17" s="3">
        <v>294</v>
      </c>
    </row>
    <row r="18" spans="1:16" x14ac:dyDescent="0.25">
      <c r="A18" s="2" t="s">
        <v>7</v>
      </c>
      <c r="B18" s="3">
        <v>4915</v>
      </c>
      <c r="C18" s="3">
        <v>9</v>
      </c>
      <c r="D18" s="3">
        <v>639</v>
      </c>
      <c r="E18" s="3">
        <v>1</v>
      </c>
      <c r="F18" s="3">
        <v>110</v>
      </c>
      <c r="G18" s="3">
        <v>106</v>
      </c>
      <c r="H18" s="3">
        <v>106</v>
      </c>
      <c r="I18" s="3">
        <v>371</v>
      </c>
      <c r="J18" s="3">
        <v>519</v>
      </c>
      <c r="K18" s="3">
        <v>212</v>
      </c>
      <c r="L18" s="3">
        <v>519</v>
      </c>
      <c r="M18" s="3">
        <v>424</v>
      </c>
      <c r="N18" s="3">
        <v>7301</v>
      </c>
      <c r="O18" s="3">
        <v>244</v>
      </c>
      <c r="P18" s="3">
        <v>300</v>
      </c>
    </row>
    <row r="19" spans="1:16" x14ac:dyDescent="0.25">
      <c r="A19" s="2" t="s">
        <v>8</v>
      </c>
      <c r="B19" s="3">
        <v>6452</v>
      </c>
      <c r="C19" s="3">
        <v>9</v>
      </c>
      <c r="D19" s="3">
        <v>737</v>
      </c>
      <c r="E19" s="3">
        <v>1</v>
      </c>
      <c r="F19" s="3">
        <v>103</v>
      </c>
      <c r="G19" s="3">
        <v>104</v>
      </c>
      <c r="H19" s="3"/>
      <c r="I19" s="3"/>
      <c r="J19" s="3"/>
      <c r="K19" s="3"/>
      <c r="L19" s="3"/>
      <c r="M19" s="3"/>
      <c r="N19" s="3">
        <v>5944</v>
      </c>
      <c r="O19" s="3"/>
      <c r="P19" s="3"/>
    </row>
    <row r="20" spans="1:16" x14ac:dyDescent="0.25">
      <c r="A20" s="2" t="s">
        <v>9</v>
      </c>
      <c r="B20" s="3">
        <v>4528</v>
      </c>
      <c r="C20" s="3">
        <v>9</v>
      </c>
      <c r="D20" s="3">
        <v>462</v>
      </c>
      <c r="E20" s="3">
        <v>1</v>
      </c>
      <c r="F20" s="3">
        <v>105</v>
      </c>
      <c r="G20" s="3">
        <v>104</v>
      </c>
      <c r="H20" s="3"/>
      <c r="I20" s="3"/>
      <c r="J20" s="3"/>
      <c r="K20" s="3"/>
      <c r="L20" s="3"/>
      <c r="M20" s="3"/>
      <c r="N20" s="3">
        <v>6313</v>
      </c>
      <c r="O20" s="3"/>
      <c r="P20" s="3"/>
    </row>
    <row r="21" spans="1:16" x14ac:dyDescent="0.25">
      <c r="A21" s="2" t="s">
        <v>10</v>
      </c>
      <c r="B21" s="3">
        <v>5682</v>
      </c>
      <c r="C21" s="3">
        <v>11</v>
      </c>
      <c r="D21" s="3">
        <v>697</v>
      </c>
      <c r="E21" s="3">
        <v>1</v>
      </c>
      <c r="F21" s="3">
        <v>108</v>
      </c>
      <c r="G21" s="3">
        <v>107</v>
      </c>
      <c r="H21" s="3">
        <v>107</v>
      </c>
      <c r="I21" s="3">
        <v>374</v>
      </c>
      <c r="J21" s="3">
        <v>524</v>
      </c>
      <c r="K21" s="3">
        <v>214</v>
      </c>
      <c r="L21" s="3">
        <v>524</v>
      </c>
      <c r="M21" s="3">
        <v>428</v>
      </c>
      <c r="N21" s="3">
        <v>7450</v>
      </c>
      <c r="O21" s="3">
        <v>247</v>
      </c>
      <c r="P21" s="3">
        <v>303</v>
      </c>
    </row>
    <row r="22" spans="1:16" x14ac:dyDescent="0.25">
      <c r="A22" s="2" t="s">
        <v>11</v>
      </c>
      <c r="B22" s="3">
        <v>4708</v>
      </c>
      <c r="C22" s="3">
        <v>9</v>
      </c>
      <c r="D22" s="3">
        <v>670</v>
      </c>
      <c r="E22" s="3">
        <v>1</v>
      </c>
      <c r="F22" s="3">
        <v>112</v>
      </c>
      <c r="G22" s="3">
        <v>105</v>
      </c>
      <c r="H22" s="3">
        <v>105</v>
      </c>
      <c r="I22" s="3">
        <v>367</v>
      </c>
      <c r="J22" s="3">
        <v>514</v>
      </c>
      <c r="K22" s="3">
        <v>210</v>
      </c>
      <c r="L22" s="3">
        <v>514</v>
      </c>
      <c r="M22" s="3">
        <v>420</v>
      </c>
      <c r="N22" s="3">
        <v>7255</v>
      </c>
      <c r="O22" s="3">
        <v>242</v>
      </c>
      <c r="P22" s="3">
        <v>297</v>
      </c>
    </row>
    <row r="23" spans="1:16" x14ac:dyDescent="0.25">
      <c r="A23" s="2" t="s">
        <v>12</v>
      </c>
      <c r="B23" s="3">
        <v>5205</v>
      </c>
      <c r="C23" s="3">
        <v>11</v>
      </c>
      <c r="D23" s="3">
        <v>622</v>
      </c>
      <c r="E23" s="3">
        <v>1</v>
      </c>
      <c r="F23" s="3">
        <v>113</v>
      </c>
      <c r="G23" s="3">
        <v>105</v>
      </c>
      <c r="H23" s="3"/>
      <c r="I23" s="3"/>
      <c r="J23" s="3"/>
      <c r="K23" s="3"/>
      <c r="L23" s="3"/>
      <c r="M23" s="3"/>
      <c r="N23" s="3">
        <v>7293</v>
      </c>
      <c r="O23" s="3"/>
      <c r="P23" s="3"/>
    </row>
    <row r="24" spans="1:16" x14ac:dyDescent="0.25">
      <c r="A24" s="2" t="s">
        <v>13</v>
      </c>
      <c r="B24" s="3">
        <v>4985</v>
      </c>
      <c r="C24" s="3">
        <v>9</v>
      </c>
      <c r="D24" s="3">
        <v>518</v>
      </c>
      <c r="E24" s="3">
        <v>1</v>
      </c>
      <c r="F24" s="3">
        <v>98</v>
      </c>
      <c r="G24" s="3">
        <v>103</v>
      </c>
      <c r="H24" s="3">
        <v>103</v>
      </c>
      <c r="I24" s="3">
        <v>360</v>
      </c>
      <c r="J24" s="3">
        <v>504</v>
      </c>
      <c r="K24" s="3">
        <v>206</v>
      </c>
      <c r="L24" s="3">
        <v>504</v>
      </c>
      <c r="M24" s="3">
        <v>412</v>
      </c>
      <c r="N24" s="3">
        <v>6896</v>
      </c>
      <c r="O24" s="3">
        <v>237</v>
      </c>
      <c r="P24" s="3">
        <v>292</v>
      </c>
    </row>
    <row r="25" spans="1:16" x14ac:dyDescent="0.25">
      <c r="A25" s="2" t="s">
        <v>14</v>
      </c>
      <c r="B25" s="3">
        <v>7633</v>
      </c>
      <c r="C25" s="3">
        <v>11</v>
      </c>
      <c r="D25" s="3">
        <v>538</v>
      </c>
      <c r="E25" s="3">
        <v>1</v>
      </c>
      <c r="F25" s="3">
        <v>112</v>
      </c>
      <c r="G25" s="3">
        <v>105</v>
      </c>
      <c r="H25" s="3"/>
      <c r="I25" s="3"/>
      <c r="J25" s="3"/>
      <c r="K25" s="3"/>
      <c r="L25" s="3"/>
      <c r="M25" s="3"/>
      <c r="N25" s="3">
        <v>6956</v>
      </c>
      <c r="O25" s="3"/>
      <c r="P25" s="3"/>
    </row>
    <row r="26" spans="1:16" x14ac:dyDescent="0.25">
      <c r="A26" s="2" t="s">
        <v>15</v>
      </c>
      <c r="B26" s="3">
        <v>5085</v>
      </c>
      <c r="C26" s="3">
        <v>9</v>
      </c>
      <c r="D26" s="3">
        <v>625</v>
      </c>
      <c r="E26" s="3">
        <v>1</v>
      </c>
      <c r="F26" s="3">
        <v>113</v>
      </c>
      <c r="G26" s="3">
        <v>106</v>
      </c>
      <c r="H26" s="3"/>
      <c r="I26" s="3"/>
      <c r="J26" s="3"/>
      <c r="K26" s="3"/>
      <c r="L26" s="3"/>
      <c r="M26" s="3"/>
      <c r="N26" s="3">
        <v>6652</v>
      </c>
      <c r="O26" s="3"/>
      <c r="P26" s="3"/>
    </row>
    <row r="27" spans="1:16" x14ac:dyDescent="0.25">
      <c r="A27" s="15" t="s">
        <v>16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6" x14ac:dyDescent="0.25">
      <c r="A28" s="4" t="s">
        <v>17</v>
      </c>
      <c r="B28" s="2">
        <f>MIN(B17:B26)</f>
        <v>4528</v>
      </c>
      <c r="C28" s="2">
        <f t="shared" ref="C28:P28" si="0">MIN(C17:C26)</f>
        <v>9</v>
      </c>
      <c r="D28" s="2">
        <f t="shared" si="0"/>
        <v>462</v>
      </c>
      <c r="E28" s="2">
        <f t="shared" si="0"/>
        <v>1</v>
      </c>
      <c r="F28" s="2">
        <f t="shared" si="0"/>
        <v>98</v>
      </c>
      <c r="G28" s="2">
        <f t="shared" si="0"/>
        <v>103</v>
      </c>
      <c r="H28" s="2">
        <f t="shared" si="0"/>
        <v>103</v>
      </c>
      <c r="I28" s="2">
        <f t="shared" si="0"/>
        <v>360</v>
      </c>
      <c r="J28" s="2">
        <f t="shared" si="0"/>
        <v>504</v>
      </c>
      <c r="K28" s="2">
        <f t="shared" si="0"/>
        <v>206</v>
      </c>
      <c r="L28" s="2">
        <f t="shared" si="0"/>
        <v>504</v>
      </c>
      <c r="M28" s="2">
        <f t="shared" si="0"/>
        <v>412</v>
      </c>
      <c r="N28" s="2">
        <f t="shared" si="0"/>
        <v>5944</v>
      </c>
      <c r="O28" s="2">
        <f t="shared" si="0"/>
        <v>237</v>
      </c>
      <c r="P28" s="2">
        <f t="shared" si="0"/>
        <v>292</v>
      </c>
    </row>
    <row r="29" spans="1:16" x14ac:dyDescent="0.25">
      <c r="A29" s="4" t="s">
        <v>18</v>
      </c>
      <c r="B29" s="2">
        <f>MAX(B17:B26)</f>
        <v>7633</v>
      </c>
      <c r="C29" s="2">
        <f t="shared" ref="C29:P29" si="1">MAX(C17:C26)</f>
        <v>11</v>
      </c>
      <c r="D29" s="2">
        <f t="shared" si="1"/>
        <v>737</v>
      </c>
      <c r="E29" s="2">
        <f t="shared" si="1"/>
        <v>1</v>
      </c>
      <c r="F29" s="2">
        <f t="shared" si="1"/>
        <v>113</v>
      </c>
      <c r="G29" s="2">
        <f t="shared" si="1"/>
        <v>107</v>
      </c>
      <c r="H29" s="2">
        <f t="shared" si="1"/>
        <v>107</v>
      </c>
      <c r="I29" s="2">
        <f t="shared" si="1"/>
        <v>374</v>
      </c>
      <c r="J29" s="2">
        <f t="shared" si="1"/>
        <v>524</v>
      </c>
      <c r="K29" s="2">
        <f t="shared" si="1"/>
        <v>214</v>
      </c>
      <c r="L29" s="2">
        <f t="shared" si="1"/>
        <v>524</v>
      </c>
      <c r="M29" s="2">
        <f t="shared" si="1"/>
        <v>428</v>
      </c>
      <c r="N29" s="2">
        <f t="shared" si="1"/>
        <v>7450</v>
      </c>
      <c r="O29" s="2">
        <f t="shared" si="1"/>
        <v>247</v>
      </c>
      <c r="P29" s="2">
        <f t="shared" si="1"/>
        <v>303</v>
      </c>
    </row>
    <row r="31" spans="1:16" x14ac:dyDescent="0.25">
      <c r="B31" s="5" t="s">
        <v>19</v>
      </c>
      <c r="C31" s="5">
        <f>COUNTIF(E17:E26,1)</f>
        <v>10</v>
      </c>
      <c r="D31" s="5" t="s">
        <v>20</v>
      </c>
      <c r="E31" s="6">
        <f>C31/10</f>
        <v>1</v>
      </c>
    </row>
    <row r="32" spans="1:16" x14ac:dyDescent="0.25">
      <c r="B32" s="5"/>
      <c r="C32" s="5" t="s">
        <v>21</v>
      </c>
      <c r="D32" s="5"/>
      <c r="E32" s="6">
        <f>E31/1.1</f>
        <v>0.90909090909090906</v>
      </c>
    </row>
    <row r="33" spans="2:5" x14ac:dyDescent="0.25">
      <c r="B33" s="5"/>
      <c r="C33" s="5" t="s">
        <v>22</v>
      </c>
      <c r="D33" s="5"/>
      <c r="E33" s="6">
        <f>E31/1.2</f>
        <v>0.83333333333333337</v>
      </c>
    </row>
  </sheetData>
  <mergeCells count="1">
    <mergeCell ref="A27:P27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"/>
  <sheetViews>
    <sheetView tabSelected="1" workbookViewId="0">
      <selection activeCell="U54" sqref="U54"/>
    </sheetView>
  </sheetViews>
  <sheetFormatPr defaultRowHeight="15" x14ac:dyDescent="0.25"/>
  <cols>
    <col min="2" max="2" width="12.28515625" bestFit="1" customWidth="1"/>
    <col min="4" max="4" width="7.5703125" bestFit="1" customWidth="1"/>
    <col min="5" max="5" width="9.7109375" bestFit="1" customWidth="1"/>
    <col min="6" max="6" width="10" bestFit="1" customWidth="1"/>
    <col min="7" max="7" width="12" bestFit="1" customWidth="1"/>
    <col min="9" max="9" width="12.85546875" bestFit="1" customWidth="1"/>
    <col min="12" max="12" width="12" bestFit="1" customWidth="1"/>
    <col min="14" max="14" width="11.5703125" bestFit="1" customWidth="1"/>
    <col min="15" max="15" width="7.7109375" bestFit="1" customWidth="1"/>
    <col min="16" max="16" width="12.140625" bestFit="1" customWidth="1"/>
    <col min="17" max="17" width="12.42578125" bestFit="1" customWidth="1"/>
  </cols>
  <sheetData>
    <row r="1" spans="1:17" x14ac:dyDescent="0.25">
      <c r="A1" s="1" t="s">
        <v>53</v>
      </c>
    </row>
    <row r="3" spans="1:17" x14ac:dyDescent="0.25">
      <c r="E3">
        <f>SUM(B17)</f>
        <v>5603</v>
      </c>
      <c r="F3">
        <f>SUM(B18)</f>
        <v>9412</v>
      </c>
      <c r="I3" t="s">
        <v>76</v>
      </c>
      <c r="J3">
        <f>COUNTIF(E26:E125,1)</f>
        <v>18</v>
      </c>
    </row>
    <row r="4" spans="1:17" x14ac:dyDescent="0.25">
      <c r="I4" t="s">
        <v>77</v>
      </c>
      <c r="J4">
        <f>COUNTIF(G26:G125,1)</f>
        <v>16</v>
      </c>
    </row>
    <row r="5" spans="1:17" x14ac:dyDescent="0.25">
      <c r="I5" t="s">
        <v>78</v>
      </c>
      <c r="J5">
        <f>COUNTIF(G26:G125,2)</f>
        <v>2</v>
      </c>
    </row>
    <row r="6" spans="1:17" x14ac:dyDescent="0.25">
      <c r="E6" s="14">
        <f>SUM(C17)</f>
        <v>11</v>
      </c>
      <c r="F6">
        <f>SUM(C18)</f>
        <v>14</v>
      </c>
      <c r="I6" t="s">
        <v>79</v>
      </c>
      <c r="J6">
        <f>COUNTIF(G26:G125,3)</f>
        <v>0</v>
      </c>
    </row>
    <row r="7" spans="1:17" x14ac:dyDescent="0.25">
      <c r="I7" t="s">
        <v>80</v>
      </c>
      <c r="J7">
        <f>COUNTIF(G26:G125,4)</f>
        <v>0</v>
      </c>
    </row>
    <row r="9" spans="1:17" x14ac:dyDescent="0.25">
      <c r="E9" s="14">
        <f>SUM(D17)</f>
        <v>475</v>
      </c>
      <c r="F9">
        <f>SUM(D18)</f>
        <v>770</v>
      </c>
    </row>
    <row r="10" spans="1:17" x14ac:dyDescent="0.25">
      <c r="E10" s="10"/>
      <c r="I10" t="s">
        <v>81</v>
      </c>
      <c r="J10" t="s">
        <v>82</v>
      </c>
    </row>
    <row r="11" spans="1:17" x14ac:dyDescent="0.25">
      <c r="I11" t="s">
        <v>77</v>
      </c>
      <c r="J11">
        <v>1</v>
      </c>
    </row>
    <row r="12" spans="1:17" x14ac:dyDescent="0.25">
      <c r="E12" s="7"/>
      <c r="I12" t="s">
        <v>78</v>
      </c>
      <c r="J12">
        <v>2</v>
      </c>
    </row>
    <row r="13" spans="1:17" x14ac:dyDescent="0.25">
      <c r="C13" t="s">
        <v>43</v>
      </c>
      <c r="E13" s="7"/>
      <c r="I13" t="s">
        <v>79</v>
      </c>
      <c r="J13">
        <v>3</v>
      </c>
    </row>
    <row r="14" spans="1:17" x14ac:dyDescent="0.25">
      <c r="E14" s="7"/>
      <c r="I14" t="s">
        <v>80</v>
      </c>
      <c r="J14">
        <v>4</v>
      </c>
    </row>
    <row r="15" spans="1:17" x14ac:dyDescent="0.25">
      <c r="B15" t="s">
        <v>0</v>
      </c>
      <c r="C15" s="1" t="s">
        <v>53</v>
      </c>
      <c r="E15" s="7"/>
    </row>
    <row r="16" spans="1:17" x14ac:dyDescent="0.25">
      <c r="A16" s="15" t="s">
        <v>16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1:17" x14ac:dyDescent="0.25">
      <c r="A17" s="4" t="s">
        <v>17</v>
      </c>
      <c r="B17" s="2">
        <f>MIN(B26:B66)</f>
        <v>5603</v>
      </c>
      <c r="C17" s="2">
        <f t="shared" ref="C17:Q17" si="0">MIN(C26:C66)</f>
        <v>11</v>
      </c>
      <c r="D17" s="2">
        <f t="shared" si="0"/>
        <v>475</v>
      </c>
      <c r="E17" s="2">
        <f t="shared" si="0"/>
        <v>1</v>
      </c>
      <c r="F17" s="2">
        <f t="shared" si="0"/>
        <v>97</v>
      </c>
      <c r="G17" s="2"/>
      <c r="H17" s="2">
        <f t="shared" si="0"/>
        <v>105</v>
      </c>
      <c r="I17" s="2">
        <f t="shared" si="0"/>
        <v>105</v>
      </c>
      <c r="J17" s="2">
        <f t="shared" si="0"/>
        <v>577</v>
      </c>
      <c r="K17" s="2">
        <f t="shared" si="0"/>
        <v>882</v>
      </c>
      <c r="L17" s="2">
        <f t="shared" si="0"/>
        <v>210</v>
      </c>
      <c r="M17" s="2">
        <f t="shared" si="0"/>
        <v>698</v>
      </c>
      <c r="N17" s="2">
        <f t="shared" si="0"/>
        <v>482</v>
      </c>
      <c r="O17" s="2">
        <f t="shared" si="0"/>
        <v>4074</v>
      </c>
      <c r="P17" s="2">
        <f t="shared" si="0"/>
        <v>339</v>
      </c>
      <c r="Q17" s="2">
        <f t="shared" si="0"/>
        <v>416</v>
      </c>
    </row>
    <row r="18" spans="1:17" x14ac:dyDescent="0.25">
      <c r="A18" s="4" t="s">
        <v>18</v>
      </c>
      <c r="B18" s="2">
        <f>MAX(B26:B66)</f>
        <v>9412</v>
      </c>
      <c r="C18" s="2">
        <f t="shared" ref="C18:Q18" si="1">MAX(C26:C66)</f>
        <v>14</v>
      </c>
      <c r="D18" s="2">
        <f t="shared" si="1"/>
        <v>770</v>
      </c>
      <c r="E18" s="2">
        <f t="shared" si="1"/>
        <v>1</v>
      </c>
      <c r="F18" s="2">
        <f t="shared" si="1"/>
        <v>115</v>
      </c>
      <c r="G18" s="2"/>
      <c r="H18" s="2">
        <f t="shared" si="1"/>
        <v>107</v>
      </c>
      <c r="I18" s="2">
        <f t="shared" si="1"/>
        <v>107</v>
      </c>
      <c r="J18" s="2">
        <f t="shared" si="1"/>
        <v>588</v>
      </c>
      <c r="K18" s="2">
        <f t="shared" si="1"/>
        <v>898</v>
      </c>
      <c r="L18" s="2">
        <f t="shared" si="1"/>
        <v>214</v>
      </c>
      <c r="M18" s="2">
        <f t="shared" si="1"/>
        <v>711</v>
      </c>
      <c r="N18" s="2">
        <f t="shared" si="1"/>
        <v>492</v>
      </c>
      <c r="O18" s="2">
        <f t="shared" si="1"/>
        <v>5494</v>
      </c>
      <c r="P18" s="2">
        <f t="shared" si="1"/>
        <v>346</v>
      </c>
      <c r="Q18" s="2">
        <f t="shared" si="1"/>
        <v>424</v>
      </c>
    </row>
    <row r="20" spans="1:17" x14ac:dyDescent="0.25">
      <c r="B20" s="5" t="s">
        <v>19</v>
      </c>
      <c r="C20" s="5">
        <f>COUNTIF(E26:E35,1)</f>
        <v>10</v>
      </c>
      <c r="D20" s="5" t="s">
        <v>20</v>
      </c>
      <c r="E20" s="6">
        <f>C20/30</f>
        <v>0.33333333333333331</v>
      </c>
    </row>
    <row r="21" spans="1:17" x14ac:dyDescent="0.25">
      <c r="B21" s="5"/>
      <c r="C21" s="5" t="s">
        <v>21</v>
      </c>
      <c r="D21" s="5"/>
      <c r="E21" s="6">
        <f>E20/1.1</f>
        <v>0.30303030303030298</v>
      </c>
    </row>
    <row r="22" spans="1:17" x14ac:dyDescent="0.25">
      <c r="B22" s="5"/>
      <c r="C22" s="5" t="s">
        <v>22</v>
      </c>
      <c r="D22" s="5"/>
      <c r="E22" s="6">
        <f>E20/1.2</f>
        <v>0.27777777777777779</v>
      </c>
    </row>
    <row r="24" spans="1:17" x14ac:dyDescent="0.25">
      <c r="B24" t="s">
        <v>0</v>
      </c>
      <c r="C24" s="1" t="s">
        <v>53</v>
      </c>
    </row>
    <row r="25" spans="1:17" x14ac:dyDescent="0.25">
      <c r="A25" s="8" t="s">
        <v>1</v>
      </c>
      <c r="B25" s="2" t="s">
        <v>3</v>
      </c>
      <c r="C25" s="2" t="s">
        <v>44</v>
      </c>
      <c r="D25" s="2" t="s">
        <v>2</v>
      </c>
      <c r="E25" s="2" t="s">
        <v>4</v>
      </c>
      <c r="F25" s="2" t="s">
        <v>5</v>
      </c>
      <c r="G25" s="2" t="s">
        <v>83</v>
      </c>
      <c r="H25" s="2" t="s">
        <v>23</v>
      </c>
      <c r="I25" s="9" t="s">
        <v>24</v>
      </c>
      <c r="J25" s="9" t="s">
        <v>25</v>
      </c>
      <c r="K25" s="9" t="s">
        <v>26</v>
      </c>
      <c r="L25" s="9" t="s">
        <v>27</v>
      </c>
      <c r="M25" s="9" t="s">
        <v>28</v>
      </c>
      <c r="N25" s="9" t="s">
        <v>29</v>
      </c>
      <c r="O25" s="9" t="s">
        <v>30</v>
      </c>
      <c r="P25" s="9" t="s">
        <v>31</v>
      </c>
      <c r="Q25" s="9" t="s">
        <v>32</v>
      </c>
    </row>
    <row r="26" spans="1:17" x14ac:dyDescent="0.25">
      <c r="A26" s="2" t="s">
        <v>6</v>
      </c>
      <c r="B26" s="3">
        <v>8078</v>
      </c>
      <c r="C26" s="3">
        <v>12</v>
      </c>
      <c r="D26" s="3">
        <v>495</v>
      </c>
      <c r="E26" s="3">
        <v>1</v>
      </c>
      <c r="F26" s="3">
        <v>109</v>
      </c>
      <c r="G26" s="3">
        <v>1</v>
      </c>
      <c r="H26" s="3">
        <v>107</v>
      </c>
      <c r="I26" s="3">
        <v>107</v>
      </c>
      <c r="J26" s="3">
        <v>588</v>
      </c>
      <c r="K26" s="3">
        <v>898</v>
      </c>
      <c r="L26" s="3">
        <v>214</v>
      </c>
      <c r="M26" s="3">
        <v>711</v>
      </c>
      <c r="N26" s="3">
        <v>492</v>
      </c>
      <c r="O26" s="3">
        <v>4907</v>
      </c>
      <c r="P26" s="3">
        <v>346</v>
      </c>
      <c r="Q26" s="3">
        <v>424</v>
      </c>
    </row>
    <row r="27" spans="1:17" x14ac:dyDescent="0.25">
      <c r="A27" s="2" t="s">
        <v>7</v>
      </c>
      <c r="B27" s="3">
        <v>6360</v>
      </c>
      <c r="C27" s="3">
        <v>12</v>
      </c>
      <c r="D27" s="3">
        <v>720</v>
      </c>
      <c r="E27" s="3">
        <v>1</v>
      </c>
      <c r="F27" s="3">
        <v>103</v>
      </c>
      <c r="G27" s="3">
        <v>1</v>
      </c>
      <c r="H27" s="3">
        <v>106</v>
      </c>
      <c r="I27" s="3">
        <v>106</v>
      </c>
      <c r="J27" s="3">
        <v>583</v>
      </c>
      <c r="K27" s="3">
        <v>890</v>
      </c>
      <c r="L27" s="3">
        <v>212</v>
      </c>
      <c r="M27" s="3">
        <v>704</v>
      </c>
      <c r="N27" s="3">
        <v>487</v>
      </c>
      <c r="O27" s="3">
        <v>4989</v>
      </c>
      <c r="P27" s="3">
        <v>342</v>
      </c>
      <c r="Q27" s="3">
        <v>420</v>
      </c>
    </row>
    <row r="28" spans="1:17" x14ac:dyDescent="0.25">
      <c r="A28" s="2" t="s">
        <v>8</v>
      </c>
      <c r="B28" s="3">
        <v>9412</v>
      </c>
      <c r="C28" s="3">
        <v>13</v>
      </c>
      <c r="D28" s="3">
        <v>479</v>
      </c>
      <c r="E28" s="3">
        <v>1</v>
      </c>
      <c r="F28" s="3">
        <v>106</v>
      </c>
      <c r="G28" s="3">
        <v>1</v>
      </c>
      <c r="H28" s="3">
        <v>107</v>
      </c>
      <c r="I28" s="3"/>
      <c r="J28" s="3"/>
      <c r="K28" s="3"/>
      <c r="L28" s="3"/>
      <c r="M28" s="3"/>
      <c r="N28" s="3"/>
      <c r="O28" s="3">
        <v>4980</v>
      </c>
      <c r="P28" s="3"/>
      <c r="Q28" s="3"/>
    </row>
    <row r="29" spans="1:17" x14ac:dyDescent="0.25">
      <c r="A29" s="2" t="s">
        <v>9</v>
      </c>
      <c r="B29" s="3">
        <v>8970</v>
      </c>
      <c r="C29" s="3">
        <v>13</v>
      </c>
      <c r="D29" s="3">
        <v>750</v>
      </c>
      <c r="E29" s="3">
        <v>1</v>
      </c>
      <c r="F29" s="3">
        <v>105</v>
      </c>
      <c r="G29" s="3">
        <v>2</v>
      </c>
      <c r="H29" s="3">
        <v>105</v>
      </c>
      <c r="I29" s="3">
        <v>105</v>
      </c>
      <c r="J29" s="3">
        <v>577</v>
      </c>
      <c r="K29" s="3">
        <v>882</v>
      </c>
      <c r="L29" s="3">
        <v>210</v>
      </c>
      <c r="M29" s="3">
        <v>698</v>
      </c>
      <c r="N29" s="3">
        <v>482</v>
      </c>
      <c r="O29" s="3">
        <v>5025</v>
      </c>
      <c r="P29" s="3">
        <v>339</v>
      </c>
      <c r="Q29" s="3">
        <v>416</v>
      </c>
    </row>
    <row r="30" spans="1:17" x14ac:dyDescent="0.25">
      <c r="A30" s="2" t="s">
        <v>10</v>
      </c>
      <c r="B30" s="3">
        <v>6642</v>
      </c>
      <c r="C30" s="3">
        <v>13</v>
      </c>
      <c r="D30" s="3">
        <v>608</v>
      </c>
      <c r="E30" s="3">
        <v>1</v>
      </c>
      <c r="F30" s="3">
        <v>107</v>
      </c>
      <c r="G30" s="3">
        <v>1</v>
      </c>
      <c r="H30" s="3">
        <v>105</v>
      </c>
      <c r="I30" s="3"/>
      <c r="J30" s="3"/>
      <c r="K30" s="3"/>
      <c r="L30" s="3"/>
      <c r="M30" s="3"/>
      <c r="N30" s="3"/>
      <c r="O30" s="3">
        <v>5478</v>
      </c>
      <c r="P30" s="3"/>
      <c r="Q30" s="3"/>
    </row>
    <row r="31" spans="1:17" x14ac:dyDescent="0.25">
      <c r="A31" s="2" t="s">
        <v>11</v>
      </c>
      <c r="B31" s="3">
        <v>7275</v>
      </c>
      <c r="C31" s="3">
        <v>11</v>
      </c>
      <c r="D31" s="3">
        <v>589</v>
      </c>
      <c r="E31" s="3">
        <v>1</v>
      </c>
      <c r="F31" s="3">
        <v>97</v>
      </c>
      <c r="G31" s="3">
        <v>1</v>
      </c>
      <c r="H31" s="3">
        <v>105</v>
      </c>
      <c r="I31" s="3"/>
      <c r="J31" s="3"/>
      <c r="K31" s="3"/>
      <c r="L31" s="3"/>
      <c r="M31" s="3"/>
      <c r="N31" s="3"/>
      <c r="O31" s="3">
        <v>5091</v>
      </c>
      <c r="P31" s="3"/>
      <c r="Q31" s="3"/>
    </row>
    <row r="32" spans="1:17" x14ac:dyDescent="0.25">
      <c r="A32" s="2" t="s">
        <v>12</v>
      </c>
      <c r="B32" s="3">
        <v>8583</v>
      </c>
      <c r="C32" s="3">
        <v>12</v>
      </c>
      <c r="D32" s="3">
        <v>704</v>
      </c>
      <c r="E32" s="3">
        <v>1</v>
      </c>
      <c r="F32" s="3">
        <v>109</v>
      </c>
      <c r="G32" s="3">
        <v>1</v>
      </c>
      <c r="H32" s="3">
        <v>107</v>
      </c>
      <c r="I32" s="3"/>
      <c r="J32" s="3"/>
      <c r="K32" s="3"/>
      <c r="L32" s="3"/>
      <c r="M32" s="3"/>
      <c r="N32" s="3"/>
      <c r="O32" s="3">
        <v>4854</v>
      </c>
      <c r="P32" s="3"/>
      <c r="Q32" s="3"/>
    </row>
    <row r="33" spans="1:17" x14ac:dyDescent="0.25">
      <c r="A33" s="2" t="s">
        <v>13</v>
      </c>
      <c r="B33" s="3">
        <v>5782</v>
      </c>
      <c r="C33" s="3">
        <v>14</v>
      </c>
      <c r="D33" s="3">
        <v>725</v>
      </c>
      <c r="E33" s="3">
        <v>1</v>
      </c>
      <c r="F33" s="3">
        <v>110</v>
      </c>
      <c r="G33" s="3">
        <v>1</v>
      </c>
      <c r="H33" s="3">
        <v>105</v>
      </c>
      <c r="I33" s="3"/>
      <c r="J33" s="3"/>
      <c r="K33" s="3"/>
      <c r="L33" s="3"/>
      <c r="M33" s="3"/>
      <c r="N33" s="3"/>
      <c r="O33" s="3">
        <v>4541</v>
      </c>
      <c r="P33" s="3"/>
      <c r="Q33" s="3"/>
    </row>
    <row r="34" spans="1:17" x14ac:dyDescent="0.25">
      <c r="A34" s="2" t="s">
        <v>14</v>
      </c>
      <c r="B34" s="3">
        <v>9282</v>
      </c>
      <c r="C34" s="3">
        <v>13</v>
      </c>
      <c r="D34" s="3">
        <v>628</v>
      </c>
      <c r="E34" s="3">
        <v>1</v>
      </c>
      <c r="F34" s="3">
        <v>103</v>
      </c>
      <c r="G34" s="3">
        <v>1</v>
      </c>
      <c r="H34" s="3">
        <v>106</v>
      </c>
      <c r="I34" s="3"/>
      <c r="J34" s="3"/>
      <c r="K34" s="3"/>
      <c r="L34" s="3"/>
      <c r="M34" s="3"/>
      <c r="N34" s="3"/>
      <c r="O34" s="3">
        <v>5287</v>
      </c>
      <c r="P34" s="3"/>
      <c r="Q34" s="3"/>
    </row>
    <row r="35" spans="1:17" x14ac:dyDescent="0.25">
      <c r="A35" s="2" t="s">
        <v>15</v>
      </c>
      <c r="B35" s="3">
        <v>6165</v>
      </c>
      <c r="C35" s="3">
        <v>12</v>
      </c>
      <c r="D35" s="3">
        <v>623</v>
      </c>
      <c r="E35" s="3">
        <v>1</v>
      </c>
      <c r="F35" s="3">
        <v>104</v>
      </c>
      <c r="G35" s="3">
        <v>1</v>
      </c>
      <c r="H35" s="3">
        <v>106</v>
      </c>
      <c r="I35" s="3"/>
      <c r="J35" s="3"/>
      <c r="K35" s="3"/>
      <c r="L35" s="3"/>
      <c r="M35" s="3"/>
      <c r="N35" s="3"/>
      <c r="O35" s="3">
        <v>5135</v>
      </c>
      <c r="P35" s="3"/>
      <c r="Q35" s="3"/>
    </row>
    <row r="36" spans="1:17" x14ac:dyDescent="0.25">
      <c r="A36" s="2" t="s">
        <v>56</v>
      </c>
      <c r="B36" s="3">
        <v>8793</v>
      </c>
      <c r="C36" s="3">
        <v>14</v>
      </c>
      <c r="D36" s="3">
        <v>475</v>
      </c>
      <c r="E36" s="3"/>
      <c r="F36" s="3"/>
      <c r="G36" s="3"/>
      <c r="H36" s="3">
        <v>105</v>
      </c>
      <c r="I36" s="3">
        <v>105</v>
      </c>
      <c r="J36" s="3">
        <v>577</v>
      </c>
      <c r="K36" s="3">
        <v>882</v>
      </c>
      <c r="L36" s="3">
        <v>210</v>
      </c>
      <c r="M36" s="3">
        <v>698</v>
      </c>
      <c r="N36" s="3">
        <v>482</v>
      </c>
      <c r="O36" s="3">
        <v>4860</v>
      </c>
      <c r="P36" s="3">
        <v>339</v>
      </c>
      <c r="Q36" s="3">
        <v>416</v>
      </c>
    </row>
    <row r="37" spans="1:17" x14ac:dyDescent="0.25">
      <c r="A37" s="2" t="s">
        <v>57</v>
      </c>
      <c r="B37" s="3">
        <v>7665</v>
      </c>
      <c r="C37" s="3">
        <v>12</v>
      </c>
      <c r="D37" s="3">
        <v>770</v>
      </c>
      <c r="E37" s="3"/>
      <c r="F37" s="3"/>
      <c r="G37" s="3"/>
      <c r="H37" s="3">
        <v>106</v>
      </c>
      <c r="I37" s="3">
        <v>106</v>
      </c>
      <c r="J37" s="3">
        <v>583</v>
      </c>
      <c r="K37" s="3">
        <v>890</v>
      </c>
      <c r="L37" s="3">
        <v>212</v>
      </c>
      <c r="M37" s="3">
        <v>704</v>
      </c>
      <c r="N37" s="3">
        <v>487</v>
      </c>
      <c r="O37" s="3">
        <v>5228</v>
      </c>
      <c r="P37" s="3">
        <v>342</v>
      </c>
      <c r="Q37" s="3">
        <v>420</v>
      </c>
    </row>
    <row r="38" spans="1:17" x14ac:dyDescent="0.25">
      <c r="A38" s="2" t="s">
        <v>58</v>
      </c>
      <c r="B38" s="3">
        <v>5985</v>
      </c>
      <c r="C38" s="3">
        <v>14</v>
      </c>
      <c r="D38" s="3">
        <v>765</v>
      </c>
      <c r="E38" s="3"/>
      <c r="F38" s="3"/>
      <c r="G38" s="3"/>
      <c r="H38" s="3">
        <v>106</v>
      </c>
      <c r="I38" s="3"/>
      <c r="J38" s="3"/>
      <c r="K38" s="3"/>
      <c r="L38" s="3"/>
      <c r="M38" s="3"/>
      <c r="N38" s="3"/>
      <c r="O38" s="3">
        <v>4993</v>
      </c>
      <c r="P38" s="3"/>
      <c r="Q38" s="3"/>
    </row>
    <row r="39" spans="1:17" x14ac:dyDescent="0.25">
      <c r="A39" s="2" t="s">
        <v>59</v>
      </c>
      <c r="B39" s="3">
        <v>6353</v>
      </c>
      <c r="C39" s="3">
        <v>14</v>
      </c>
      <c r="D39" s="3">
        <v>693</v>
      </c>
      <c r="E39" s="3">
        <v>1</v>
      </c>
      <c r="F39" s="3">
        <v>104</v>
      </c>
      <c r="G39" s="3">
        <v>2</v>
      </c>
      <c r="H39" s="3">
        <v>107</v>
      </c>
      <c r="I39" s="3">
        <v>107</v>
      </c>
      <c r="J39" s="3">
        <v>588</v>
      </c>
      <c r="K39" s="3">
        <v>898</v>
      </c>
      <c r="L39" s="3">
        <v>214</v>
      </c>
      <c r="M39" s="3">
        <v>711</v>
      </c>
      <c r="N39" s="3">
        <v>492</v>
      </c>
      <c r="O39" s="3">
        <v>5416</v>
      </c>
      <c r="P39" s="3">
        <v>346</v>
      </c>
      <c r="Q39" s="3">
        <v>424</v>
      </c>
    </row>
    <row r="40" spans="1:17" x14ac:dyDescent="0.25">
      <c r="A40" s="2" t="s">
        <v>60</v>
      </c>
      <c r="B40" s="3">
        <v>5789</v>
      </c>
      <c r="C40" s="3">
        <v>13</v>
      </c>
      <c r="D40" s="3">
        <v>498</v>
      </c>
      <c r="E40" s="3"/>
      <c r="F40" s="3"/>
      <c r="G40" s="3"/>
      <c r="H40" s="3">
        <v>106</v>
      </c>
      <c r="I40" s="3"/>
      <c r="J40" s="3"/>
      <c r="K40" s="3"/>
      <c r="L40" s="3"/>
      <c r="M40" s="3"/>
      <c r="N40" s="3"/>
      <c r="O40" s="3">
        <v>5202</v>
      </c>
      <c r="P40" s="3"/>
      <c r="Q40" s="3"/>
    </row>
    <row r="41" spans="1:17" x14ac:dyDescent="0.25">
      <c r="A41" s="2" t="s">
        <v>61</v>
      </c>
      <c r="B41" s="3">
        <v>8756</v>
      </c>
      <c r="C41" s="3">
        <v>13</v>
      </c>
      <c r="D41" s="3">
        <v>587</v>
      </c>
      <c r="E41" s="3"/>
      <c r="F41" s="3"/>
      <c r="G41" s="3"/>
      <c r="H41" s="3">
        <v>107</v>
      </c>
      <c r="I41" s="3"/>
      <c r="J41" s="3"/>
      <c r="K41" s="3"/>
      <c r="L41" s="3"/>
      <c r="M41" s="3"/>
      <c r="N41" s="3"/>
      <c r="O41" s="3">
        <v>5054</v>
      </c>
      <c r="P41" s="3"/>
      <c r="Q41" s="3"/>
    </row>
    <row r="42" spans="1:17" x14ac:dyDescent="0.25">
      <c r="A42" s="2" t="s">
        <v>62</v>
      </c>
      <c r="B42" s="3">
        <v>7256</v>
      </c>
      <c r="C42" s="3">
        <v>12</v>
      </c>
      <c r="D42" s="3">
        <v>687</v>
      </c>
      <c r="E42" s="3">
        <v>1</v>
      </c>
      <c r="F42" s="3">
        <v>115</v>
      </c>
      <c r="G42" s="3">
        <v>1</v>
      </c>
      <c r="H42" s="3">
        <v>107</v>
      </c>
      <c r="I42" s="3"/>
      <c r="J42" s="3"/>
      <c r="K42" s="3"/>
      <c r="L42" s="3"/>
      <c r="M42" s="3"/>
      <c r="N42" s="3"/>
      <c r="O42" s="3">
        <v>4074</v>
      </c>
      <c r="P42" s="3"/>
      <c r="Q42" s="3"/>
    </row>
    <row r="43" spans="1:17" x14ac:dyDescent="0.25">
      <c r="A43" s="2" t="s">
        <v>63</v>
      </c>
      <c r="B43" s="3">
        <v>5603</v>
      </c>
      <c r="C43" s="3">
        <v>13</v>
      </c>
      <c r="D43" s="3">
        <v>654</v>
      </c>
      <c r="E43" s="3"/>
      <c r="F43" s="3"/>
      <c r="G43" s="3"/>
      <c r="H43" s="3">
        <v>105</v>
      </c>
      <c r="I43" s="3"/>
      <c r="J43" s="3"/>
      <c r="K43" s="3"/>
      <c r="L43" s="3"/>
      <c r="M43" s="3"/>
      <c r="N43" s="3"/>
      <c r="O43" s="3">
        <v>5176</v>
      </c>
      <c r="P43" s="3"/>
      <c r="Q43" s="3"/>
    </row>
    <row r="44" spans="1:17" x14ac:dyDescent="0.25">
      <c r="A44" s="2" t="s">
        <v>64</v>
      </c>
      <c r="B44" s="3">
        <v>8246</v>
      </c>
      <c r="C44" s="3">
        <v>13</v>
      </c>
      <c r="D44" s="3">
        <v>700</v>
      </c>
      <c r="E44" s="3"/>
      <c r="F44" s="3"/>
      <c r="G44" s="3"/>
      <c r="H44" s="3">
        <v>106</v>
      </c>
      <c r="I44" s="3"/>
      <c r="J44" s="3"/>
      <c r="K44" s="3"/>
      <c r="L44" s="3"/>
      <c r="M44" s="3"/>
      <c r="N44" s="3"/>
      <c r="O44" s="3">
        <v>5044</v>
      </c>
      <c r="P44" s="3"/>
      <c r="Q44" s="3"/>
    </row>
    <row r="45" spans="1:17" x14ac:dyDescent="0.25">
      <c r="A45" s="2" t="s">
        <v>65</v>
      </c>
      <c r="B45" s="3">
        <v>6093</v>
      </c>
      <c r="C45" s="3">
        <v>14</v>
      </c>
      <c r="D45" s="3">
        <v>545</v>
      </c>
      <c r="E45" s="3"/>
      <c r="F45" s="3"/>
      <c r="G45" s="3"/>
      <c r="H45" s="3">
        <v>105</v>
      </c>
      <c r="I45" s="3"/>
      <c r="J45" s="3"/>
      <c r="K45" s="3"/>
      <c r="L45" s="3"/>
      <c r="M45" s="3"/>
      <c r="N45" s="3"/>
      <c r="O45" s="3">
        <v>5149</v>
      </c>
      <c r="P45" s="3"/>
      <c r="Q45" s="3"/>
    </row>
    <row r="46" spans="1:17" x14ac:dyDescent="0.25">
      <c r="A46" s="2" t="s">
        <v>66</v>
      </c>
      <c r="B46" s="3">
        <v>7818</v>
      </c>
      <c r="C46" s="3">
        <v>13</v>
      </c>
      <c r="D46" s="3">
        <v>575</v>
      </c>
      <c r="E46" s="3"/>
      <c r="F46" s="3"/>
      <c r="G46" s="3"/>
      <c r="H46" s="3">
        <v>105</v>
      </c>
      <c r="I46" s="3"/>
      <c r="J46" s="3"/>
      <c r="K46" s="3"/>
      <c r="L46" s="3"/>
      <c r="M46" s="3"/>
      <c r="N46" s="3"/>
      <c r="O46" s="3">
        <v>4628</v>
      </c>
      <c r="P46" s="3"/>
      <c r="Q46" s="3"/>
    </row>
    <row r="47" spans="1:17" x14ac:dyDescent="0.25">
      <c r="A47" s="2" t="s">
        <v>67</v>
      </c>
      <c r="B47" s="3">
        <v>8226</v>
      </c>
      <c r="C47" s="3">
        <v>12</v>
      </c>
      <c r="D47" s="3">
        <v>600</v>
      </c>
      <c r="E47" s="3"/>
      <c r="F47" s="3"/>
      <c r="G47" s="3"/>
      <c r="H47" s="3">
        <v>105</v>
      </c>
      <c r="I47" s="3"/>
      <c r="J47" s="3"/>
      <c r="K47" s="3"/>
      <c r="L47" s="3"/>
      <c r="M47" s="3"/>
      <c r="N47" s="3"/>
      <c r="O47" s="3">
        <v>4849</v>
      </c>
      <c r="P47" s="3"/>
      <c r="Q47" s="3"/>
    </row>
    <row r="48" spans="1:17" x14ac:dyDescent="0.25">
      <c r="A48" s="2" t="s">
        <v>68</v>
      </c>
      <c r="B48" s="3">
        <v>7479</v>
      </c>
      <c r="C48" s="3">
        <v>12</v>
      </c>
      <c r="D48" s="3">
        <v>607</v>
      </c>
      <c r="E48" s="3"/>
      <c r="F48" s="3"/>
      <c r="G48" s="3"/>
      <c r="H48" s="3">
        <v>105</v>
      </c>
      <c r="I48" s="3"/>
      <c r="J48" s="3"/>
      <c r="K48" s="3"/>
      <c r="L48" s="3"/>
      <c r="M48" s="3"/>
      <c r="N48" s="3"/>
      <c r="O48" s="3">
        <v>5326</v>
      </c>
      <c r="P48" s="3"/>
      <c r="Q48" s="3"/>
    </row>
    <row r="49" spans="1:17" x14ac:dyDescent="0.25">
      <c r="A49" s="2" t="s">
        <v>69</v>
      </c>
      <c r="B49" s="3">
        <v>8188</v>
      </c>
      <c r="C49" s="3">
        <v>13</v>
      </c>
      <c r="D49" s="3">
        <v>547</v>
      </c>
      <c r="E49" s="3"/>
      <c r="F49" s="3"/>
      <c r="G49" s="3"/>
      <c r="H49" s="3">
        <v>107</v>
      </c>
      <c r="I49" s="3"/>
      <c r="J49" s="3"/>
      <c r="K49" s="3"/>
      <c r="L49" s="3"/>
      <c r="M49" s="3"/>
      <c r="N49" s="3"/>
      <c r="O49" s="3">
        <v>5290</v>
      </c>
      <c r="P49" s="3"/>
      <c r="Q49" s="3"/>
    </row>
    <row r="50" spans="1:17" x14ac:dyDescent="0.25">
      <c r="A50" s="2" t="s">
        <v>70</v>
      </c>
      <c r="B50" s="3">
        <v>7623</v>
      </c>
      <c r="C50" s="3">
        <v>12</v>
      </c>
      <c r="D50" s="3">
        <v>553</v>
      </c>
      <c r="E50" s="3"/>
      <c r="F50" s="3"/>
      <c r="G50" s="3"/>
      <c r="H50" s="3">
        <v>107</v>
      </c>
      <c r="I50" s="3"/>
      <c r="J50" s="3"/>
      <c r="K50" s="3"/>
      <c r="L50" s="3"/>
      <c r="M50" s="3"/>
      <c r="N50" s="3"/>
      <c r="O50" s="3">
        <v>4972</v>
      </c>
      <c r="P50" s="3"/>
      <c r="Q50" s="3"/>
    </row>
    <row r="51" spans="1:17" x14ac:dyDescent="0.25">
      <c r="A51" s="2" t="s">
        <v>71</v>
      </c>
      <c r="B51" s="3">
        <v>8796</v>
      </c>
      <c r="C51" s="3">
        <v>13</v>
      </c>
      <c r="D51" s="3">
        <v>619</v>
      </c>
      <c r="E51" s="3"/>
      <c r="F51" s="3"/>
      <c r="G51" s="3"/>
      <c r="H51" s="3">
        <v>105</v>
      </c>
      <c r="I51" s="3"/>
      <c r="J51" s="3"/>
      <c r="K51" s="3"/>
      <c r="L51" s="3"/>
      <c r="M51" s="3"/>
      <c r="N51" s="3"/>
      <c r="O51" s="3">
        <v>4794</v>
      </c>
      <c r="P51" s="3"/>
      <c r="Q51" s="3"/>
    </row>
    <row r="52" spans="1:17" x14ac:dyDescent="0.25">
      <c r="A52" s="2" t="s">
        <v>72</v>
      </c>
      <c r="B52" s="3">
        <v>7485</v>
      </c>
      <c r="C52" s="3">
        <v>12</v>
      </c>
      <c r="D52" s="3">
        <v>694</v>
      </c>
      <c r="E52" s="3"/>
      <c r="F52" s="3"/>
      <c r="G52" s="3"/>
      <c r="H52" s="3">
        <v>107</v>
      </c>
      <c r="I52" s="3"/>
      <c r="J52" s="3"/>
      <c r="K52" s="3"/>
      <c r="L52" s="3"/>
      <c r="M52" s="3"/>
      <c r="N52" s="3"/>
      <c r="O52" s="3">
        <v>4500</v>
      </c>
      <c r="P52" s="3"/>
      <c r="Q52" s="3"/>
    </row>
    <row r="53" spans="1:17" x14ac:dyDescent="0.25">
      <c r="A53" s="2" t="s">
        <v>73</v>
      </c>
      <c r="B53" s="3">
        <v>6330</v>
      </c>
      <c r="C53" s="3">
        <v>12</v>
      </c>
      <c r="D53" s="3">
        <v>644</v>
      </c>
      <c r="E53" s="3">
        <v>1</v>
      </c>
      <c r="F53" s="3">
        <v>97</v>
      </c>
      <c r="G53" s="3">
        <v>1</v>
      </c>
      <c r="H53" s="3">
        <v>105</v>
      </c>
      <c r="I53" s="3"/>
      <c r="J53" s="3"/>
      <c r="K53" s="3"/>
      <c r="L53" s="3"/>
      <c r="M53" s="3"/>
      <c r="N53" s="3"/>
      <c r="O53" s="3">
        <v>4587</v>
      </c>
      <c r="P53" s="3"/>
      <c r="Q53" s="3"/>
    </row>
    <row r="54" spans="1:17" x14ac:dyDescent="0.25">
      <c r="A54" s="2" t="s">
        <v>74</v>
      </c>
      <c r="B54" s="3">
        <v>8366</v>
      </c>
      <c r="C54" s="3">
        <v>13</v>
      </c>
      <c r="D54" s="3">
        <v>745</v>
      </c>
      <c r="E54" s="3"/>
      <c r="F54" s="3"/>
      <c r="G54" s="3"/>
      <c r="H54" s="3">
        <v>106</v>
      </c>
      <c r="I54" s="3"/>
      <c r="J54" s="3"/>
      <c r="K54" s="3"/>
      <c r="L54" s="3"/>
      <c r="M54" s="3"/>
      <c r="N54" s="3"/>
      <c r="O54" s="3">
        <v>5478</v>
      </c>
      <c r="P54" s="3"/>
      <c r="Q54" s="3"/>
    </row>
    <row r="55" spans="1:17" x14ac:dyDescent="0.25">
      <c r="A55" s="2" t="s">
        <v>75</v>
      </c>
      <c r="B55" s="3">
        <v>6135</v>
      </c>
      <c r="C55" s="3">
        <v>11</v>
      </c>
      <c r="D55" s="3">
        <v>755</v>
      </c>
      <c r="E55" s="3">
        <v>1</v>
      </c>
      <c r="F55" s="3">
        <v>104</v>
      </c>
      <c r="G55" s="3">
        <v>1</v>
      </c>
      <c r="H55" s="3">
        <v>105</v>
      </c>
      <c r="I55" s="3"/>
      <c r="J55" s="3"/>
      <c r="K55" s="3"/>
      <c r="L55" s="3"/>
      <c r="M55" s="3"/>
      <c r="N55" s="3"/>
      <c r="O55" s="3">
        <v>5105</v>
      </c>
      <c r="P55" s="3"/>
      <c r="Q55" s="3"/>
    </row>
    <row r="56" spans="1:17" x14ac:dyDescent="0.25">
      <c r="A56" s="2" t="s">
        <v>84</v>
      </c>
      <c r="B56" s="3">
        <v>5663</v>
      </c>
      <c r="C56" s="3">
        <v>13</v>
      </c>
      <c r="D56" s="3">
        <v>604</v>
      </c>
      <c r="E56" s="3"/>
      <c r="F56" s="3"/>
      <c r="G56" s="3"/>
      <c r="H56" s="3">
        <v>105</v>
      </c>
      <c r="I56" s="3"/>
      <c r="J56" s="3"/>
      <c r="K56" s="3"/>
      <c r="L56" s="3"/>
      <c r="M56" s="3"/>
      <c r="N56" s="3"/>
      <c r="O56" s="3">
        <v>5423</v>
      </c>
      <c r="P56" s="3"/>
      <c r="Q56" s="3"/>
    </row>
    <row r="57" spans="1:17" x14ac:dyDescent="0.25">
      <c r="A57" s="2" t="s">
        <v>85</v>
      </c>
      <c r="B57" s="3">
        <v>7053</v>
      </c>
      <c r="C57" s="3">
        <v>12</v>
      </c>
      <c r="D57" s="3">
        <v>603</v>
      </c>
      <c r="E57" s="3">
        <v>1</v>
      </c>
      <c r="F57" s="3">
        <v>97</v>
      </c>
      <c r="G57" s="3">
        <v>1</v>
      </c>
      <c r="H57" s="3">
        <v>105</v>
      </c>
      <c r="I57" s="3"/>
      <c r="J57" s="3"/>
      <c r="K57" s="3"/>
      <c r="L57" s="3"/>
      <c r="M57" s="3"/>
      <c r="N57" s="3"/>
      <c r="O57" s="3">
        <v>5494</v>
      </c>
      <c r="P57" s="3"/>
      <c r="Q57" s="3"/>
    </row>
    <row r="58" spans="1:17" x14ac:dyDescent="0.25">
      <c r="A58" s="2" t="s">
        <v>86</v>
      </c>
      <c r="B58" s="3">
        <v>9093</v>
      </c>
      <c r="C58" s="3">
        <v>12</v>
      </c>
      <c r="D58" s="3">
        <v>510</v>
      </c>
      <c r="E58" s="3"/>
      <c r="F58" s="3"/>
      <c r="G58" s="3"/>
      <c r="H58" s="3">
        <v>105</v>
      </c>
      <c r="I58" s="3"/>
      <c r="J58" s="3"/>
      <c r="K58" s="3"/>
      <c r="L58" s="3"/>
      <c r="M58" s="3"/>
      <c r="N58" s="3"/>
      <c r="O58" s="3">
        <v>5301</v>
      </c>
      <c r="P58" s="3"/>
      <c r="Q58" s="3"/>
    </row>
    <row r="59" spans="1:17" x14ac:dyDescent="0.25">
      <c r="A59" s="2" t="s">
        <v>87</v>
      </c>
      <c r="B59" s="3">
        <v>6688</v>
      </c>
      <c r="C59" s="3">
        <v>14</v>
      </c>
      <c r="D59" s="3">
        <v>770</v>
      </c>
      <c r="E59" s="3"/>
      <c r="F59" s="3"/>
      <c r="G59" s="3"/>
      <c r="H59" s="3">
        <v>106</v>
      </c>
      <c r="I59" s="3"/>
      <c r="J59" s="3"/>
      <c r="K59" s="3"/>
      <c r="L59" s="3"/>
      <c r="M59" s="3"/>
      <c r="N59" s="3"/>
      <c r="O59" s="3">
        <v>5081</v>
      </c>
      <c r="P59" s="3"/>
      <c r="Q59" s="3"/>
    </row>
    <row r="60" spans="1:17" x14ac:dyDescent="0.25">
      <c r="A60" s="2" t="s">
        <v>88</v>
      </c>
      <c r="B60" s="3">
        <v>5948</v>
      </c>
      <c r="C60" s="3">
        <v>13</v>
      </c>
      <c r="D60" s="3">
        <v>618</v>
      </c>
      <c r="E60" s="3">
        <v>1</v>
      </c>
      <c r="F60" s="3">
        <v>113</v>
      </c>
      <c r="G60" s="3">
        <v>1</v>
      </c>
      <c r="H60" s="3">
        <v>107</v>
      </c>
      <c r="I60" s="3"/>
      <c r="J60" s="3"/>
      <c r="K60" s="3"/>
      <c r="L60" s="3"/>
      <c r="M60" s="3"/>
      <c r="N60" s="3"/>
      <c r="O60" s="3">
        <v>5185</v>
      </c>
      <c r="P60" s="3"/>
      <c r="Q60" s="3"/>
    </row>
    <row r="61" spans="1:17" x14ac:dyDescent="0.25">
      <c r="A61" s="2" t="s">
        <v>89</v>
      </c>
      <c r="B61" s="3">
        <v>7745</v>
      </c>
      <c r="C61" s="3">
        <v>12</v>
      </c>
      <c r="D61" s="3">
        <v>553</v>
      </c>
      <c r="E61" s="3"/>
      <c r="F61" s="3"/>
      <c r="G61" s="3"/>
      <c r="H61" s="3">
        <v>106</v>
      </c>
      <c r="I61" s="3"/>
      <c r="J61" s="3"/>
      <c r="K61" s="3"/>
      <c r="L61" s="3"/>
      <c r="M61" s="3"/>
      <c r="N61" s="3"/>
      <c r="O61" s="3">
        <v>4825</v>
      </c>
      <c r="P61" s="3"/>
      <c r="Q61" s="3"/>
    </row>
    <row r="62" spans="1:17" x14ac:dyDescent="0.25">
      <c r="A62" s="2" t="s">
        <v>90</v>
      </c>
      <c r="B62" s="3">
        <v>7625</v>
      </c>
      <c r="C62" s="3">
        <v>11</v>
      </c>
      <c r="D62" s="3">
        <v>702</v>
      </c>
      <c r="E62" s="3">
        <v>1</v>
      </c>
      <c r="F62" s="3">
        <v>113</v>
      </c>
      <c r="G62" s="3">
        <v>1</v>
      </c>
      <c r="H62" s="3">
        <v>106</v>
      </c>
      <c r="I62" s="3"/>
      <c r="J62" s="3"/>
      <c r="K62" s="3"/>
      <c r="L62" s="3"/>
      <c r="M62" s="3"/>
      <c r="N62" s="3"/>
      <c r="O62" s="3">
        <v>4522</v>
      </c>
      <c r="P62" s="3"/>
      <c r="Q62" s="3"/>
    </row>
    <row r="63" spans="1:17" x14ac:dyDescent="0.25">
      <c r="A63" s="2" t="s">
        <v>91</v>
      </c>
      <c r="B63" s="3">
        <v>6540</v>
      </c>
      <c r="C63" s="3">
        <v>12</v>
      </c>
      <c r="D63" s="3">
        <v>624</v>
      </c>
      <c r="E63" s="3"/>
      <c r="F63" s="3"/>
      <c r="G63" s="3"/>
      <c r="H63" s="3">
        <v>107</v>
      </c>
      <c r="I63" s="3"/>
      <c r="J63" s="3"/>
      <c r="K63" s="3"/>
      <c r="L63" s="3"/>
      <c r="M63" s="3"/>
      <c r="N63" s="3"/>
      <c r="O63" s="3">
        <v>5462</v>
      </c>
      <c r="P63" s="3"/>
      <c r="Q63" s="3"/>
    </row>
    <row r="64" spans="1:17" x14ac:dyDescent="0.25">
      <c r="A64" s="2" t="s">
        <v>92</v>
      </c>
      <c r="B64" s="3">
        <v>5908</v>
      </c>
      <c r="C64" s="3">
        <v>12</v>
      </c>
      <c r="D64" s="3">
        <v>613</v>
      </c>
      <c r="E64" s="3"/>
      <c r="F64" s="3"/>
      <c r="G64" s="3"/>
      <c r="H64" s="3">
        <v>105</v>
      </c>
      <c r="I64" s="3"/>
      <c r="J64" s="3"/>
      <c r="K64" s="3"/>
      <c r="L64" s="3"/>
      <c r="M64" s="3"/>
      <c r="N64" s="3"/>
      <c r="O64" s="3">
        <v>5332</v>
      </c>
      <c r="P64" s="3"/>
      <c r="Q64" s="3"/>
    </row>
    <row r="65" spans="1:17" x14ac:dyDescent="0.25">
      <c r="A65" s="2" t="s">
        <v>93</v>
      </c>
      <c r="B65" s="3">
        <v>8328</v>
      </c>
      <c r="C65" s="3">
        <v>13</v>
      </c>
      <c r="D65" s="3">
        <v>687</v>
      </c>
      <c r="E65" s="3">
        <v>1</v>
      </c>
      <c r="F65" s="3">
        <v>111</v>
      </c>
      <c r="G65" s="3">
        <v>1</v>
      </c>
      <c r="H65" s="3">
        <v>106</v>
      </c>
      <c r="I65" s="3"/>
      <c r="J65" s="3"/>
      <c r="K65" s="3"/>
      <c r="L65" s="3"/>
      <c r="M65" s="3"/>
      <c r="N65" s="3"/>
      <c r="O65" s="3">
        <v>5077</v>
      </c>
      <c r="P65" s="3"/>
      <c r="Q65" s="3"/>
    </row>
  </sheetData>
  <mergeCells count="1">
    <mergeCell ref="A16:Q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Cursed Antilope</vt:lpstr>
      <vt:lpstr>Giant Spider</vt:lpstr>
      <vt:lpstr>Shaman</vt:lpstr>
      <vt:lpstr>High Shaman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Djongov</dc:creator>
  <cp:lastModifiedBy>Djongov</cp:lastModifiedBy>
  <dcterms:created xsi:type="dcterms:W3CDTF">2016-06-13T15:57:03Z</dcterms:created>
  <dcterms:modified xsi:type="dcterms:W3CDTF">2016-07-31T16:26:11Z</dcterms:modified>
</cp:coreProperties>
</file>