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03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netpub\Gladiatus\spreadsheets\Expeditions\Africa\"/>
    </mc:Choice>
  </mc:AlternateContent>
  <bookViews>
    <workbookView xWindow="0" yWindow="0" windowWidth="28800" windowHeight="12285" activeTab="3"/>
  </bookViews>
  <sheets>
    <sheet name="Tax Collector" sheetId="4" r:id="rId1"/>
    <sheet name="Man Eater" sheetId="3" r:id="rId2"/>
    <sheet name=" Tribal Warrior " sheetId="2" r:id="rId3"/>
    <sheet name=" Bone Shaman " sheetId="1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4" l="1"/>
  <c r="E31" i="4" s="1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B29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B28" i="4"/>
  <c r="C31" i="3"/>
  <c r="E31" i="3" s="1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E32" i="4" l="1"/>
  <c r="E33" i="4"/>
  <c r="E33" i="3"/>
  <c r="E32" i="3"/>
  <c r="C31" i="2"/>
  <c r="E31" i="2" s="1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C31" i="1"/>
  <c r="E31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E33" i="2" l="1"/>
  <c r="E32" i="2"/>
  <c r="E33" i="1"/>
  <c r="E32" i="1"/>
</calcChain>
</file>

<file path=xl/sharedStrings.xml><?xml version="1.0" encoding="utf-8"?>
<sst xmlns="http://schemas.openxmlformats.org/spreadsheetml/2006/main" count="158" uniqueCount="59">
  <si>
    <t>Test Subject:</t>
  </si>
  <si>
    <t xml:space="preserve">No bonus </t>
  </si>
  <si>
    <t>Honour</t>
  </si>
  <si>
    <t>Gold</t>
  </si>
  <si>
    <t>Item drop</t>
  </si>
  <si>
    <t>Item level</t>
  </si>
  <si>
    <t>Entry 1</t>
  </si>
  <si>
    <t>Entry 2</t>
  </si>
  <si>
    <t>Entry 3</t>
  </si>
  <si>
    <t>Entry 4</t>
  </si>
  <si>
    <t>Entry 5</t>
  </si>
  <si>
    <t>Entry 6</t>
  </si>
  <si>
    <t>Entry 7</t>
  </si>
  <si>
    <t>Entry 8</t>
  </si>
  <si>
    <t>Entry 9</t>
  </si>
  <si>
    <t>Entry 10</t>
  </si>
  <si>
    <t>Results:</t>
  </si>
  <si>
    <t>MIN</t>
  </si>
  <si>
    <t>MAX</t>
  </si>
  <si>
    <t>Item drop %</t>
  </si>
  <si>
    <t>%=</t>
  </si>
  <si>
    <t>Without bonus</t>
  </si>
  <si>
    <t>Without pact+bonus</t>
  </si>
  <si>
    <t>Level</t>
  </si>
  <si>
    <t>Strength</t>
  </si>
  <si>
    <t>Dexterity</t>
  </si>
  <si>
    <t>Agility</t>
  </si>
  <si>
    <t>Constitution</t>
  </si>
  <si>
    <t>Charisma</t>
  </si>
  <si>
    <t>Intelligence</t>
  </si>
  <si>
    <t>Armour</t>
  </si>
  <si>
    <t>Damage Min</t>
  </si>
  <si>
    <t>Damage Max</t>
  </si>
  <si>
    <t>Fight 1</t>
  </si>
  <si>
    <t>Fight 2</t>
  </si>
  <si>
    <t>Fight 3</t>
  </si>
  <si>
    <t>Fight 4</t>
  </si>
  <si>
    <t>Fight 5</t>
  </si>
  <si>
    <t>Fight 6</t>
  </si>
  <si>
    <t>Fight 7</t>
  </si>
  <si>
    <t>Fight 8</t>
  </si>
  <si>
    <t>Fight 9</t>
  </si>
  <si>
    <t>Fight 10</t>
  </si>
  <si>
    <t>Item drop rate</t>
  </si>
  <si>
    <t>Exp</t>
  </si>
  <si>
    <t>Tax Collector</t>
  </si>
  <si>
    <t>Man Eater</t>
  </si>
  <si>
    <t>Tribal Warrior</t>
  </si>
  <si>
    <t>Bone Shaman</t>
  </si>
  <si>
    <t>1049-1728</t>
  </si>
  <si>
    <t>3-4</t>
  </si>
  <si>
    <t>102-166</t>
  </si>
  <si>
    <t>1102-1799</t>
  </si>
  <si>
    <t>113-179</t>
  </si>
  <si>
    <t>1218-1846</t>
  </si>
  <si>
    <t>117-213</t>
  </si>
  <si>
    <t>1613-2490</t>
  </si>
  <si>
    <t>5-6</t>
  </si>
  <si>
    <t>138-350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</si>
</sst>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</cellStyleXfs>
  <cellXfs count="15">
    <xf numFmtId="0" fontId="0" fillId="0" borderId="0" xfId="0"/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/>
    <xf numFmtId="0" fontId="0" fillId="0" borderId="2" xfId="0" applyBorder="1"/>
    <xf numFmtId="9" fontId="3" fillId="0" borderId="2" xfId="1" applyFont="1" applyBorder="1"/>
    <xf numFmtId="9" fontId="0" fillId="0" borderId="0" xfId="0" applyNumberFormat="1"/>
    <xf numFmtId="0" fontId="4" fillId="2" borderId="2" xfId="2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6" fontId="0" fillId="0" borderId="0" xfId="0" applyNumberFormat="1"/>
    <xf numFmtId="0" fontId="4" fillId="2" borderId="2" xfId="2" applyFont="1" applyBorder="1" applyAlignment="1">
      <alignment horizontal="center" vertical="center"/>
    </xf>
    <xf numFmtId="9" fontId="3" fillId="0" borderId="2" xfId="1" applyNumberFormat="1" applyFont="1" applyBorder="1"/>
    <xf numFmtId="49" fontId="0" fillId="0" borderId="0" xfId="0" applyNumberFormat="1"/>
    <xf numFmtId="0" fontId="4" fillId="2" borderId="2" xfId="2" applyFont="1" applyBorder="1" applyAlignment="1">
      <alignment horizontal="center" vertical="center"/>
    </xf>
  </cellXfs>
  <cellStyles count="3">
    <cellStyle name="Input" xfId="2" builtinId="20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</xdr:row>
      <xdr:rowOff>28575</xdr:rowOff>
    </xdr:from>
    <xdr:to>
      <xdr:col>3</xdr:col>
      <xdr:colOff>400051</xdr:colOff>
      <xdr:row>10</xdr:row>
      <xdr:rowOff>47626</xdr:rowOff>
    </xdr:to>
    <xdr:pic>
      <xdr:nvPicPr>
        <xdr:cNvPr id="6" name="Picture 5" descr="http://s20.en.gladiatus.gameforge.com/game/8734/img//ui/icon_honor_small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552575"/>
          <a:ext cx="400051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2</xdr:row>
      <xdr:rowOff>0</xdr:rowOff>
    </xdr:from>
    <xdr:to>
      <xdr:col>3</xdr:col>
      <xdr:colOff>342901</xdr:colOff>
      <xdr:row>3</xdr:row>
      <xdr:rowOff>133351</xdr:rowOff>
    </xdr:to>
    <xdr:pic>
      <xdr:nvPicPr>
        <xdr:cNvPr id="7" name="Picture 6" descr="http://s20.en.gladiatus.gameforge.com/game/8734/img/ui/icon_gold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81000"/>
          <a:ext cx="323851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4</xdr:row>
      <xdr:rowOff>114300</xdr:rowOff>
    </xdr:from>
    <xdr:to>
      <xdr:col>3</xdr:col>
      <xdr:colOff>400050</xdr:colOff>
      <xdr:row>6</xdr:row>
      <xdr:rowOff>123825</xdr:rowOff>
    </xdr:to>
    <xdr:pic>
      <xdr:nvPicPr>
        <xdr:cNvPr id="8" name="Picture 7" descr="http://s20.en.gladiatus.gameforge.com/game/8734/img/ui/icon_level_small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876300"/>
          <a:ext cx="390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171450</xdr:colOff>
      <xdr:row>11</xdr:row>
      <xdr:rowOff>133350</xdr:rowOff>
    </xdr:to>
    <xdr:pic>
      <xdr:nvPicPr>
        <xdr:cNvPr id="5" name="Picture 4" descr="http://s20.en.gladiatus.gameforge.com/game/8761/img/npc/0/1_27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00200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</xdr:row>
      <xdr:rowOff>28575</xdr:rowOff>
    </xdr:from>
    <xdr:to>
      <xdr:col>3</xdr:col>
      <xdr:colOff>400051</xdr:colOff>
      <xdr:row>10</xdr:row>
      <xdr:rowOff>47626</xdr:rowOff>
    </xdr:to>
    <xdr:pic>
      <xdr:nvPicPr>
        <xdr:cNvPr id="6" name="Picture 5" descr="http://s20.en.gladiatus.gameforge.com/game/8734/img//ui/icon_honor_small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552575"/>
          <a:ext cx="400051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2</xdr:row>
      <xdr:rowOff>0</xdr:rowOff>
    </xdr:from>
    <xdr:to>
      <xdr:col>3</xdr:col>
      <xdr:colOff>342901</xdr:colOff>
      <xdr:row>3</xdr:row>
      <xdr:rowOff>133351</xdr:rowOff>
    </xdr:to>
    <xdr:pic>
      <xdr:nvPicPr>
        <xdr:cNvPr id="7" name="Picture 6" descr="http://s20.en.gladiatus.gameforge.com/game/8734/img/ui/icon_gold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81000"/>
          <a:ext cx="323851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4</xdr:row>
      <xdr:rowOff>114300</xdr:rowOff>
    </xdr:from>
    <xdr:to>
      <xdr:col>3</xdr:col>
      <xdr:colOff>400050</xdr:colOff>
      <xdr:row>6</xdr:row>
      <xdr:rowOff>123825</xdr:rowOff>
    </xdr:to>
    <xdr:pic>
      <xdr:nvPicPr>
        <xdr:cNvPr id="8" name="Picture 7" descr="http://s20.en.gladiatus.gameforge.com/game/8734/img/ui/icon_level_small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876300"/>
          <a:ext cx="390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171450</xdr:colOff>
      <xdr:row>11</xdr:row>
      <xdr:rowOff>133350</xdr:rowOff>
    </xdr:to>
    <xdr:pic>
      <xdr:nvPicPr>
        <xdr:cNvPr id="5" name="Picture 4" descr="http://s20.en.gladiatus.gameforge.com/game/8761/img/npc/1/1_9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00200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</xdr:row>
      <xdr:rowOff>28575</xdr:rowOff>
    </xdr:from>
    <xdr:to>
      <xdr:col>3</xdr:col>
      <xdr:colOff>400051</xdr:colOff>
      <xdr:row>10</xdr:row>
      <xdr:rowOff>47626</xdr:rowOff>
    </xdr:to>
    <xdr:pic>
      <xdr:nvPicPr>
        <xdr:cNvPr id="6" name="Picture 5" descr="http://s20.en.gladiatus.gameforge.com/game/8734/img//ui/icon_honor_small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552575"/>
          <a:ext cx="400051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2</xdr:row>
      <xdr:rowOff>0</xdr:rowOff>
    </xdr:from>
    <xdr:to>
      <xdr:col>3</xdr:col>
      <xdr:colOff>342901</xdr:colOff>
      <xdr:row>3</xdr:row>
      <xdr:rowOff>133351</xdr:rowOff>
    </xdr:to>
    <xdr:pic>
      <xdr:nvPicPr>
        <xdr:cNvPr id="7" name="Picture 6" descr="http://s20.en.gladiatus.gameforge.com/game/8734/img/ui/icon_gold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81000"/>
          <a:ext cx="323851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4</xdr:row>
      <xdr:rowOff>114300</xdr:rowOff>
    </xdr:from>
    <xdr:to>
      <xdr:col>3</xdr:col>
      <xdr:colOff>400050</xdr:colOff>
      <xdr:row>6</xdr:row>
      <xdr:rowOff>123825</xdr:rowOff>
    </xdr:to>
    <xdr:pic>
      <xdr:nvPicPr>
        <xdr:cNvPr id="8" name="Picture 7" descr="http://s20.en.gladiatus.gameforge.com/game/8734/img/ui/icon_level_small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876300"/>
          <a:ext cx="390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171450</xdr:colOff>
      <xdr:row>11</xdr:row>
      <xdr:rowOff>133350</xdr:rowOff>
    </xdr:to>
    <xdr:pic>
      <xdr:nvPicPr>
        <xdr:cNvPr id="5" name="Picture 4" descr="http://s20.en.gladiatus.gameforge.com/game/8761/img/npc/1/1_15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00200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</xdr:row>
      <xdr:rowOff>28575</xdr:rowOff>
    </xdr:from>
    <xdr:to>
      <xdr:col>3</xdr:col>
      <xdr:colOff>400051</xdr:colOff>
      <xdr:row>10</xdr:row>
      <xdr:rowOff>47626</xdr:rowOff>
    </xdr:to>
    <xdr:pic>
      <xdr:nvPicPr>
        <xdr:cNvPr id="7" name="Picture 6" descr="http://s20.en.gladiatus.gameforge.com/game/8734/img//ui/icon_honor_small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552575"/>
          <a:ext cx="400051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2</xdr:row>
      <xdr:rowOff>0</xdr:rowOff>
    </xdr:from>
    <xdr:to>
      <xdr:col>3</xdr:col>
      <xdr:colOff>342901</xdr:colOff>
      <xdr:row>3</xdr:row>
      <xdr:rowOff>133351</xdr:rowOff>
    </xdr:to>
    <xdr:pic>
      <xdr:nvPicPr>
        <xdr:cNvPr id="8" name="Picture 7" descr="http://s20.en.gladiatus.gameforge.com/game/8734/img/ui/icon_gold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81000"/>
          <a:ext cx="323851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4</xdr:row>
      <xdr:rowOff>114300</xdr:rowOff>
    </xdr:from>
    <xdr:to>
      <xdr:col>3</xdr:col>
      <xdr:colOff>400050</xdr:colOff>
      <xdr:row>6</xdr:row>
      <xdr:rowOff>123825</xdr:rowOff>
    </xdr:to>
    <xdr:pic>
      <xdr:nvPicPr>
        <xdr:cNvPr id="9" name="Picture 8" descr="http://s20.en.gladiatus.gameforge.com/game/8734/img/ui/icon_level_small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876300"/>
          <a:ext cx="390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171450</xdr:colOff>
      <xdr:row>11</xdr:row>
      <xdr:rowOff>133350</xdr:rowOff>
    </xdr:to>
    <xdr:pic>
      <xdr:nvPicPr>
        <xdr:cNvPr id="6" name="Picture 5" descr="http://s20.en.gladiatus.gameforge.com/game/8761/img/npc/1/1_1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00200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E12" sqref="E12"/>
    </sheetView>
  </sheetViews>
  <sheetFormatPr defaultRowHeight="15" x14ac:dyDescent="0.25"/>
  <cols>
    <col min="2" max="2" width="12.28515625" bestFit="1" customWidth="1"/>
    <col min="4" max="4" width="7.5703125" bestFit="1" customWidth="1"/>
    <col min="5" max="5" width="9.7109375" bestFit="1" customWidth="1"/>
    <col min="6" max="6" width="10" bestFit="1" customWidth="1"/>
    <col min="11" max="11" width="12" bestFit="1" customWidth="1"/>
    <col min="13" max="13" width="11.5703125" bestFit="1" customWidth="1"/>
    <col min="14" max="14" width="7.7109375" bestFit="1" customWidth="1"/>
    <col min="15" max="15" width="12.140625" bestFit="1" customWidth="1"/>
    <col min="16" max="16" width="12.42578125" bestFit="1" customWidth="1"/>
  </cols>
  <sheetData>
    <row r="1" spans="1:16" x14ac:dyDescent="0.25">
      <c r="A1" s="1" t="s">
        <v>45</v>
      </c>
    </row>
    <row r="3" spans="1:16" x14ac:dyDescent="0.25">
      <c r="E3" t="s">
        <v>49</v>
      </c>
    </row>
    <row r="6" spans="1:16" x14ac:dyDescent="0.25">
      <c r="E6" s="13" t="s">
        <v>50</v>
      </c>
    </row>
    <row r="9" spans="1:16" x14ac:dyDescent="0.25">
      <c r="E9" s="10" t="s">
        <v>51</v>
      </c>
    </row>
    <row r="10" spans="1:16" x14ac:dyDescent="0.25">
      <c r="E10" s="10"/>
    </row>
    <row r="12" spans="1:16" x14ac:dyDescent="0.25">
      <c r="E12" s="7"/>
    </row>
    <row r="13" spans="1:16" x14ac:dyDescent="0.25">
      <c r="C13" t="s">
        <v>43</v>
      </c>
      <c r="E13" s="7"/>
    </row>
    <row r="15" spans="1:16" x14ac:dyDescent="0.25">
      <c r="B15" t="s">
        <v>0</v>
      </c>
      <c r="C15" s="1" t="s">
        <v>45</v>
      </c>
    </row>
    <row r="16" spans="1:16" x14ac:dyDescent="0.25">
      <c r="A16" s="11"/>
      <c r="B16" s="2" t="s">
        <v>3</v>
      </c>
      <c r="C16" s="2" t="s">
        <v>44</v>
      </c>
      <c r="D16" s="2" t="s">
        <v>2</v>
      </c>
      <c r="E16" s="2" t="s">
        <v>4</v>
      </c>
      <c r="F16" s="2" t="s">
        <v>5</v>
      </c>
      <c r="G16" s="2" t="s">
        <v>23</v>
      </c>
      <c r="H16" s="9" t="s">
        <v>24</v>
      </c>
      <c r="I16" s="9" t="s">
        <v>25</v>
      </c>
      <c r="J16" s="9" t="s">
        <v>26</v>
      </c>
      <c r="K16" s="9" t="s">
        <v>27</v>
      </c>
      <c r="L16" s="9" t="s">
        <v>28</v>
      </c>
      <c r="M16" s="9" t="s">
        <v>29</v>
      </c>
      <c r="N16" s="9" t="s">
        <v>30</v>
      </c>
      <c r="O16" s="9" t="s">
        <v>31</v>
      </c>
      <c r="P16" s="9" t="s">
        <v>32</v>
      </c>
    </row>
    <row r="17" spans="1:16" x14ac:dyDescent="0.25">
      <c r="A17" s="2" t="s">
        <v>33</v>
      </c>
      <c r="B17" s="3">
        <v>1377</v>
      </c>
      <c r="C17" s="3">
        <v>4</v>
      </c>
      <c r="D17" s="3">
        <v>102</v>
      </c>
      <c r="E17" s="3">
        <v>1</v>
      </c>
      <c r="F17" s="3">
        <v>43</v>
      </c>
      <c r="G17" s="3">
        <v>36</v>
      </c>
      <c r="H17" s="3"/>
      <c r="I17" s="3"/>
      <c r="J17" s="3"/>
      <c r="K17" s="3"/>
      <c r="L17" s="3"/>
      <c r="M17" s="3"/>
      <c r="N17" s="3"/>
      <c r="O17" s="3"/>
      <c r="P17" s="3"/>
    </row>
    <row r="18" spans="1:16" x14ac:dyDescent="0.25">
      <c r="A18" s="2" t="s">
        <v>34</v>
      </c>
      <c r="B18" s="3">
        <v>1116</v>
      </c>
      <c r="C18" s="3">
        <v>3</v>
      </c>
      <c r="D18" s="3">
        <v>110</v>
      </c>
      <c r="E18" s="3">
        <v>1</v>
      </c>
      <c r="F18" s="3">
        <v>41</v>
      </c>
      <c r="G18" s="3">
        <v>35</v>
      </c>
      <c r="H18" s="3"/>
      <c r="I18" s="3"/>
      <c r="J18" s="3"/>
      <c r="K18" s="3"/>
      <c r="L18" s="3">
        <v>185</v>
      </c>
      <c r="M18" s="3"/>
      <c r="N18" s="3"/>
      <c r="O18" s="3"/>
      <c r="P18" s="3"/>
    </row>
    <row r="19" spans="1:16" x14ac:dyDescent="0.25">
      <c r="A19" s="2" t="s">
        <v>35</v>
      </c>
      <c r="B19" s="3">
        <v>1338</v>
      </c>
      <c r="C19" s="3">
        <v>4</v>
      </c>
      <c r="D19" s="3">
        <v>166</v>
      </c>
      <c r="E19" s="3">
        <v>1</v>
      </c>
      <c r="F19" s="3">
        <v>39</v>
      </c>
      <c r="G19" s="3">
        <v>35</v>
      </c>
      <c r="H19" s="3"/>
      <c r="I19" s="3"/>
      <c r="J19" s="3"/>
      <c r="K19" s="3"/>
      <c r="L19" s="3">
        <v>183</v>
      </c>
      <c r="M19" s="3"/>
      <c r="N19" s="3"/>
      <c r="O19" s="3"/>
      <c r="P19" s="3"/>
    </row>
    <row r="20" spans="1:16" x14ac:dyDescent="0.25">
      <c r="A20" s="2" t="s">
        <v>36</v>
      </c>
      <c r="B20" s="3">
        <v>1049</v>
      </c>
      <c r="C20" s="3">
        <v>4</v>
      </c>
      <c r="D20" s="3">
        <v>142</v>
      </c>
      <c r="E20" s="3">
        <v>1</v>
      </c>
      <c r="F20" s="3">
        <v>37</v>
      </c>
      <c r="G20" s="3">
        <v>35</v>
      </c>
      <c r="H20" s="3"/>
      <c r="I20" s="3"/>
      <c r="J20" s="3"/>
      <c r="K20" s="3"/>
      <c r="L20" s="3">
        <v>183</v>
      </c>
      <c r="M20" s="3">
        <v>70</v>
      </c>
      <c r="N20" s="3"/>
      <c r="O20" s="3"/>
      <c r="P20" s="3"/>
    </row>
    <row r="21" spans="1:16" x14ac:dyDescent="0.25">
      <c r="A21" s="2" t="s">
        <v>37</v>
      </c>
      <c r="B21" s="3">
        <v>1190</v>
      </c>
      <c r="C21" s="3">
        <v>4</v>
      </c>
      <c r="D21" s="3">
        <v>161</v>
      </c>
      <c r="E21" s="3">
        <v>1</v>
      </c>
      <c r="F21" s="3">
        <v>39</v>
      </c>
      <c r="G21" s="3">
        <v>35</v>
      </c>
      <c r="H21" s="3"/>
      <c r="I21" s="3"/>
      <c r="J21" s="3"/>
      <c r="K21" s="3">
        <v>70</v>
      </c>
      <c r="L21" s="3">
        <v>183</v>
      </c>
      <c r="M21" s="3">
        <v>70</v>
      </c>
      <c r="N21" s="3"/>
      <c r="O21" s="3"/>
      <c r="P21" s="3"/>
    </row>
    <row r="22" spans="1:16" x14ac:dyDescent="0.25">
      <c r="A22" s="2" t="s">
        <v>38</v>
      </c>
      <c r="B22" s="3">
        <v>1728</v>
      </c>
      <c r="C22" s="3">
        <v>3</v>
      </c>
      <c r="D22" s="3">
        <v>136</v>
      </c>
      <c r="E22" s="3">
        <v>1</v>
      </c>
      <c r="F22" s="3">
        <v>43</v>
      </c>
      <c r="G22" s="3">
        <v>36</v>
      </c>
      <c r="H22" s="3">
        <v>50</v>
      </c>
      <c r="I22" s="3">
        <v>72</v>
      </c>
      <c r="J22" s="3">
        <v>100</v>
      </c>
      <c r="K22" s="3">
        <v>72</v>
      </c>
      <c r="L22" s="3">
        <v>189</v>
      </c>
      <c r="M22" s="3">
        <v>72</v>
      </c>
      <c r="N22" s="3"/>
      <c r="O22" s="3"/>
      <c r="P22" s="3"/>
    </row>
    <row r="23" spans="1:16" x14ac:dyDescent="0.25">
      <c r="A23" s="2" t="s">
        <v>39</v>
      </c>
      <c r="B23" s="3">
        <v>1553</v>
      </c>
      <c r="C23" s="3">
        <v>4</v>
      </c>
      <c r="D23" s="3">
        <v>153</v>
      </c>
      <c r="E23" s="3">
        <v>1</v>
      </c>
      <c r="F23" s="3">
        <v>41</v>
      </c>
      <c r="G23" s="3">
        <v>35</v>
      </c>
      <c r="H23" s="3">
        <v>49</v>
      </c>
      <c r="I23" s="3">
        <v>70</v>
      </c>
      <c r="J23" s="3">
        <v>98</v>
      </c>
      <c r="K23" s="3">
        <v>70</v>
      </c>
      <c r="L23" s="3">
        <v>183</v>
      </c>
      <c r="M23" s="3">
        <v>70</v>
      </c>
      <c r="N23" s="3">
        <v>1400</v>
      </c>
      <c r="O23" s="3">
        <v>37</v>
      </c>
      <c r="P23" s="3">
        <v>46</v>
      </c>
    </row>
    <row r="24" spans="1:16" x14ac:dyDescent="0.25">
      <c r="A24" s="2" t="s">
        <v>40</v>
      </c>
      <c r="B24" s="3">
        <v>1290</v>
      </c>
      <c r="C24" s="3">
        <v>4</v>
      </c>
      <c r="D24" s="3">
        <v>157</v>
      </c>
      <c r="E24" s="3">
        <v>1</v>
      </c>
      <c r="F24" s="3">
        <v>32</v>
      </c>
      <c r="G24" s="3">
        <v>36</v>
      </c>
      <c r="H24" s="3"/>
      <c r="I24" s="3"/>
      <c r="J24" s="3"/>
      <c r="K24" s="3"/>
      <c r="L24" s="3"/>
      <c r="M24" s="3"/>
      <c r="N24" s="3">
        <v>1365</v>
      </c>
      <c r="O24" s="3">
        <v>38</v>
      </c>
      <c r="P24" s="3">
        <v>47</v>
      </c>
    </row>
    <row r="25" spans="1:16" x14ac:dyDescent="0.25">
      <c r="A25" s="2" t="s">
        <v>41</v>
      </c>
      <c r="B25" s="3">
        <v>1350</v>
      </c>
      <c r="C25" s="3">
        <v>4</v>
      </c>
      <c r="D25" s="3">
        <v>147</v>
      </c>
      <c r="E25" s="3">
        <v>1</v>
      </c>
      <c r="F25" s="3">
        <v>39</v>
      </c>
      <c r="G25" s="3">
        <v>36</v>
      </c>
      <c r="H25" s="3"/>
      <c r="I25" s="3"/>
      <c r="J25" s="3"/>
      <c r="K25" s="3"/>
      <c r="L25" s="3"/>
      <c r="M25" s="3"/>
      <c r="N25" s="3">
        <v>1279</v>
      </c>
      <c r="O25" s="3"/>
      <c r="P25" s="3"/>
    </row>
    <row r="26" spans="1:16" x14ac:dyDescent="0.25">
      <c r="A26" s="2" t="s">
        <v>42</v>
      </c>
      <c r="B26" s="3">
        <v>1054</v>
      </c>
      <c r="C26" s="3">
        <v>4</v>
      </c>
      <c r="D26" s="3">
        <v>122</v>
      </c>
      <c r="E26" s="3">
        <v>1</v>
      </c>
      <c r="F26" s="3">
        <v>40</v>
      </c>
      <c r="G26" s="3">
        <v>36</v>
      </c>
      <c r="H26" s="3"/>
      <c r="I26" s="3"/>
      <c r="J26" s="3"/>
      <c r="K26" s="3"/>
      <c r="L26" s="3"/>
      <c r="M26" s="3"/>
      <c r="N26" s="3">
        <v>1408</v>
      </c>
      <c r="O26" s="3"/>
      <c r="P26" s="3"/>
    </row>
    <row r="27" spans="1:16" x14ac:dyDescent="0.25">
      <c r="A27" s="14" t="s">
        <v>16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16" x14ac:dyDescent="0.25">
      <c r="A28" s="4" t="s">
        <v>17</v>
      </c>
      <c r="B28" s="2">
        <f>MIN(B17:B26)</f>
        <v>1049</v>
      </c>
      <c r="C28" s="2">
        <f t="shared" ref="C28:P28" si="0">MIN(C17:C26)</f>
        <v>3</v>
      </c>
      <c r="D28" s="2">
        <f t="shared" si="0"/>
        <v>102</v>
      </c>
      <c r="E28" s="2">
        <f t="shared" si="0"/>
        <v>1</v>
      </c>
      <c r="F28" s="2">
        <f t="shared" si="0"/>
        <v>32</v>
      </c>
      <c r="G28" s="2">
        <f t="shared" si="0"/>
        <v>35</v>
      </c>
      <c r="H28" s="2">
        <f t="shared" si="0"/>
        <v>49</v>
      </c>
      <c r="I28" s="2">
        <f t="shared" si="0"/>
        <v>70</v>
      </c>
      <c r="J28" s="2">
        <f t="shared" si="0"/>
        <v>98</v>
      </c>
      <c r="K28" s="2">
        <f t="shared" si="0"/>
        <v>70</v>
      </c>
      <c r="L28" s="2">
        <f t="shared" si="0"/>
        <v>183</v>
      </c>
      <c r="M28" s="2">
        <f t="shared" si="0"/>
        <v>70</v>
      </c>
      <c r="N28" s="2">
        <f t="shared" si="0"/>
        <v>1279</v>
      </c>
      <c r="O28" s="2">
        <f t="shared" si="0"/>
        <v>37</v>
      </c>
      <c r="P28" s="2">
        <f t="shared" si="0"/>
        <v>46</v>
      </c>
    </row>
    <row r="29" spans="1:16" x14ac:dyDescent="0.25">
      <c r="A29" s="4" t="s">
        <v>18</v>
      </c>
      <c r="B29" s="2">
        <f>MAX(B17:B26)</f>
        <v>1728</v>
      </c>
      <c r="C29" s="2">
        <f t="shared" ref="C29:P29" si="1">MAX(C17:C26)</f>
        <v>4</v>
      </c>
      <c r="D29" s="2">
        <f t="shared" si="1"/>
        <v>166</v>
      </c>
      <c r="E29" s="2">
        <f t="shared" si="1"/>
        <v>1</v>
      </c>
      <c r="F29" s="2">
        <f t="shared" si="1"/>
        <v>43</v>
      </c>
      <c r="G29" s="2">
        <f t="shared" si="1"/>
        <v>36</v>
      </c>
      <c r="H29" s="2">
        <f t="shared" si="1"/>
        <v>50</v>
      </c>
      <c r="I29" s="2">
        <f t="shared" si="1"/>
        <v>72</v>
      </c>
      <c r="J29" s="2">
        <f t="shared" si="1"/>
        <v>100</v>
      </c>
      <c r="K29" s="2">
        <f t="shared" si="1"/>
        <v>72</v>
      </c>
      <c r="L29" s="2">
        <f t="shared" si="1"/>
        <v>189</v>
      </c>
      <c r="M29" s="2">
        <f t="shared" si="1"/>
        <v>72</v>
      </c>
      <c r="N29" s="2">
        <f t="shared" si="1"/>
        <v>1408</v>
      </c>
      <c r="O29" s="2">
        <f t="shared" si="1"/>
        <v>38</v>
      </c>
      <c r="P29" s="2">
        <f t="shared" si="1"/>
        <v>47</v>
      </c>
    </row>
    <row r="31" spans="1:16" x14ac:dyDescent="0.25">
      <c r="B31" s="5" t="s">
        <v>19</v>
      </c>
      <c r="C31" s="5">
        <f>COUNTIF(E17:E26,1)</f>
        <v>10</v>
      </c>
      <c r="D31" s="5" t="s">
        <v>20</v>
      </c>
      <c r="E31" s="12">
        <f>C31/10</f>
        <v>1</v>
      </c>
    </row>
    <row r="32" spans="1:16" x14ac:dyDescent="0.25">
      <c r="B32" s="5"/>
      <c r="C32" s="5" t="s">
        <v>21</v>
      </c>
      <c r="D32" s="5"/>
      <c r="E32" s="6">
        <f>E31/1.1</f>
        <v>0.90909090909090906</v>
      </c>
    </row>
    <row r="33" spans="2:5" x14ac:dyDescent="0.25">
      <c r="B33" s="5"/>
      <c r="C33" s="5" t="s">
        <v>22</v>
      </c>
      <c r="D33" s="5"/>
      <c r="E33" s="6">
        <f>E31/1.2</f>
        <v>0.83333333333333337</v>
      </c>
    </row>
  </sheetData>
  <mergeCells count="1">
    <mergeCell ref="A27:P2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E9" sqref="E9"/>
    </sheetView>
  </sheetViews>
  <sheetFormatPr defaultRowHeight="15" x14ac:dyDescent="0.25"/>
  <cols>
    <col min="2" max="2" width="12.28515625" bestFit="1" customWidth="1"/>
    <col min="4" max="4" width="7.5703125" bestFit="1" customWidth="1"/>
    <col min="5" max="5" width="9.7109375" bestFit="1" customWidth="1"/>
    <col min="6" max="6" width="10" bestFit="1" customWidth="1"/>
    <col min="11" max="11" width="12" bestFit="1" customWidth="1"/>
    <col min="13" max="13" width="11.5703125" bestFit="1" customWidth="1"/>
    <col min="14" max="14" width="7.7109375" bestFit="1" customWidth="1"/>
    <col min="15" max="15" width="12.140625" bestFit="1" customWidth="1"/>
    <col min="16" max="16" width="12.42578125" bestFit="1" customWidth="1"/>
  </cols>
  <sheetData>
    <row r="1" spans="1:16" x14ac:dyDescent="0.25">
      <c r="A1" s="1" t="s">
        <v>46</v>
      </c>
    </row>
    <row r="3" spans="1:16" x14ac:dyDescent="0.25">
      <c r="E3" t="s">
        <v>52</v>
      </c>
    </row>
    <row r="6" spans="1:16" x14ac:dyDescent="0.25">
      <c r="E6" s="13" t="s">
        <v>50</v>
      </c>
    </row>
    <row r="9" spans="1:16" x14ac:dyDescent="0.25">
      <c r="E9" s="10" t="s">
        <v>53</v>
      </c>
    </row>
    <row r="10" spans="1:16" x14ac:dyDescent="0.25">
      <c r="E10" s="10"/>
    </row>
    <row r="12" spans="1:16" x14ac:dyDescent="0.25">
      <c r="E12" s="7"/>
    </row>
    <row r="13" spans="1:16" x14ac:dyDescent="0.25">
      <c r="C13" t="s">
        <v>43</v>
      </c>
      <c r="E13" s="7"/>
    </row>
    <row r="15" spans="1:16" x14ac:dyDescent="0.25">
      <c r="B15" t="s">
        <v>0</v>
      </c>
      <c r="C15" s="1" t="s">
        <v>46</v>
      </c>
    </row>
    <row r="16" spans="1:16" x14ac:dyDescent="0.25">
      <c r="A16" s="11"/>
      <c r="B16" s="2" t="s">
        <v>3</v>
      </c>
      <c r="C16" s="2" t="s">
        <v>44</v>
      </c>
      <c r="D16" s="2" t="s">
        <v>2</v>
      </c>
      <c r="E16" s="2" t="s">
        <v>4</v>
      </c>
      <c r="F16" s="2" t="s">
        <v>5</v>
      </c>
      <c r="G16" s="2" t="s">
        <v>23</v>
      </c>
      <c r="H16" s="9" t="s">
        <v>24</v>
      </c>
      <c r="I16" s="9" t="s">
        <v>25</v>
      </c>
      <c r="J16" s="9" t="s">
        <v>26</v>
      </c>
      <c r="K16" s="9" t="s">
        <v>27</v>
      </c>
      <c r="L16" s="9" t="s">
        <v>28</v>
      </c>
      <c r="M16" s="9" t="s">
        <v>29</v>
      </c>
      <c r="N16" s="9" t="s">
        <v>30</v>
      </c>
      <c r="O16" s="9" t="s">
        <v>31</v>
      </c>
      <c r="P16" s="9" t="s">
        <v>32</v>
      </c>
    </row>
    <row r="17" spans="1:16" x14ac:dyDescent="0.25">
      <c r="A17" s="2" t="s">
        <v>33</v>
      </c>
      <c r="B17" s="3">
        <v>1799</v>
      </c>
      <c r="C17" s="3">
        <v>4</v>
      </c>
      <c r="D17" s="3">
        <v>157</v>
      </c>
      <c r="E17" s="3">
        <v>1</v>
      </c>
      <c r="F17" s="3">
        <v>40</v>
      </c>
      <c r="G17" s="3">
        <v>38</v>
      </c>
      <c r="H17" s="3"/>
      <c r="I17" s="3"/>
      <c r="J17" s="3"/>
      <c r="K17" s="3"/>
      <c r="L17" s="3"/>
      <c r="M17" s="3"/>
      <c r="N17" s="3"/>
      <c r="O17" s="3">
        <v>87</v>
      </c>
      <c r="P17" s="3">
        <v>107</v>
      </c>
    </row>
    <row r="18" spans="1:16" x14ac:dyDescent="0.25">
      <c r="A18" s="2" t="s">
        <v>34</v>
      </c>
      <c r="B18" s="3">
        <v>1425</v>
      </c>
      <c r="C18" s="3">
        <v>4</v>
      </c>
      <c r="D18" s="3">
        <v>137</v>
      </c>
      <c r="E18" s="3">
        <v>1</v>
      </c>
      <c r="F18" s="3">
        <v>40</v>
      </c>
      <c r="G18" s="3">
        <v>39</v>
      </c>
      <c r="H18" s="3"/>
      <c r="I18" s="3"/>
      <c r="J18" s="3"/>
      <c r="K18" s="3">
        <v>117</v>
      </c>
      <c r="L18" s="3"/>
      <c r="M18" s="3"/>
      <c r="N18" s="3"/>
      <c r="O18" s="3">
        <v>90</v>
      </c>
      <c r="P18" s="3">
        <v>110</v>
      </c>
    </row>
    <row r="19" spans="1:16" x14ac:dyDescent="0.25">
      <c r="A19" s="2" t="s">
        <v>35</v>
      </c>
      <c r="B19" s="3">
        <v>1279</v>
      </c>
      <c r="C19" s="3">
        <v>4</v>
      </c>
      <c r="D19" s="3">
        <v>177</v>
      </c>
      <c r="E19" s="3">
        <v>1</v>
      </c>
      <c r="F19" s="3">
        <v>46</v>
      </c>
      <c r="G19" s="3">
        <v>39</v>
      </c>
      <c r="H19" s="3">
        <v>109</v>
      </c>
      <c r="I19" s="3"/>
      <c r="J19" s="3"/>
      <c r="K19" s="3">
        <v>117</v>
      </c>
      <c r="L19" s="3"/>
      <c r="M19" s="3"/>
      <c r="N19" s="3"/>
      <c r="O19" s="3">
        <v>90</v>
      </c>
      <c r="P19" s="3">
        <v>110</v>
      </c>
    </row>
    <row r="20" spans="1:16" x14ac:dyDescent="0.25">
      <c r="A20" s="2" t="s">
        <v>36</v>
      </c>
      <c r="B20" s="3">
        <v>1482</v>
      </c>
      <c r="C20" s="3">
        <v>4</v>
      </c>
      <c r="D20" s="3">
        <v>179</v>
      </c>
      <c r="E20" s="3">
        <v>1</v>
      </c>
      <c r="F20" s="3">
        <v>44</v>
      </c>
      <c r="G20" s="3">
        <v>39</v>
      </c>
      <c r="H20" s="3"/>
      <c r="I20" s="3"/>
      <c r="J20" s="3"/>
      <c r="K20" s="3"/>
      <c r="L20" s="3"/>
      <c r="M20" s="3"/>
      <c r="N20" s="3">
        <v>3690</v>
      </c>
      <c r="O20" s="3"/>
      <c r="P20" s="3"/>
    </row>
    <row r="21" spans="1:16" x14ac:dyDescent="0.25">
      <c r="A21" s="2" t="s">
        <v>37</v>
      </c>
      <c r="B21" s="3">
        <v>1102</v>
      </c>
      <c r="C21" s="3">
        <v>4</v>
      </c>
      <c r="D21" s="3">
        <v>153</v>
      </c>
      <c r="E21" s="3">
        <v>1</v>
      </c>
      <c r="F21" s="3">
        <v>36</v>
      </c>
      <c r="G21" s="3">
        <v>37</v>
      </c>
      <c r="H21" s="3">
        <v>103</v>
      </c>
      <c r="I21" s="3"/>
      <c r="J21" s="3"/>
      <c r="K21" s="3">
        <v>111</v>
      </c>
      <c r="L21" s="3">
        <v>129</v>
      </c>
      <c r="M21" s="3"/>
      <c r="N21" s="3">
        <v>3455</v>
      </c>
      <c r="O21" s="3">
        <v>85</v>
      </c>
      <c r="P21" s="3">
        <v>104</v>
      </c>
    </row>
    <row r="22" spans="1:16" x14ac:dyDescent="0.25">
      <c r="A22" s="2" t="s">
        <v>38</v>
      </c>
      <c r="B22" s="3">
        <v>1150</v>
      </c>
      <c r="C22" s="3">
        <v>3</v>
      </c>
      <c r="D22" s="3">
        <v>130</v>
      </c>
      <c r="E22" s="3">
        <v>1</v>
      </c>
      <c r="F22" s="3">
        <v>39</v>
      </c>
      <c r="G22" s="3">
        <v>38</v>
      </c>
      <c r="H22" s="3">
        <v>106</v>
      </c>
      <c r="I22" s="3">
        <v>57</v>
      </c>
      <c r="J22" s="3"/>
      <c r="K22" s="3">
        <v>114</v>
      </c>
      <c r="L22" s="3">
        <v>133</v>
      </c>
      <c r="M22" s="3"/>
      <c r="N22" s="3">
        <v>3215</v>
      </c>
      <c r="O22" s="3">
        <v>87</v>
      </c>
      <c r="P22" s="3">
        <v>107</v>
      </c>
    </row>
    <row r="23" spans="1:16" x14ac:dyDescent="0.25">
      <c r="A23" s="2" t="s">
        <v>39</v>
      </c>
      <c r="B23" s="3">
        <v>1262</v>
      </c>
      <c r="C23" s="3">
        <v>3</v>
      </c>
      <c r="D23" s="3">
        <v>117</v>
      </c>
      <c r="E23" s="3">
        <v>1</v>
      </c>
      <c r="F23" s="3">
        <v>42</v>
      </c>
      <c r="G23" s="3">
        <v>37</v>
      </c>
      <c r="H23" s="3">
        <v>103</v>
      </c>
      <c r="I23" s="3">
        <v>55</v>
      </c>
      <c r="J23" s="3">
        <v>77</v>
      </c>
      <c r="K23" s="3">
        <v>111</v>
      </c>
      <c r="L23" s="3">
        <v>129</v>
      </c>
      <c r="M23" s="3"/>
      <c r="N23" s="3">
        <v>3445</v>
      </c>
      <c r="O23" s="3">
        <v>85</v>
      </c>
      <c r="P23" s="3">
        <v>104</v>
      </c>
    </row>
    <row r="24" spans="1:16" x14ac:dyDescent="0.25">
      <c r="A24" s="2" t="s">
        <v>40</v>
      </c>
      <c r="B24" s="3">
        <v>1752</v>
      </c>
      <c r="C24" s="3">
        <v>4</v>
      </c>
      <c r="D24" s="3">
        <v>148</v>
      </c>
      <c r="E24" s="3">
        <v>1</v>
      </c>
      <c r="F24" s="3">
        <v>41</v>
      </c>
      <c r="G24" s="3">
        <v>39</v>
      </c>
      <c r="H24" s="3">
        <v>109</v>
      </c>
      <c r="I24" s="3">
        <v>58</v>
      </c>
      <c r="J24" s="3">
        <v>81</v>
      </c>
      <c r="K24" s="3">
        <v>117</v>
      </c>
      <c r="L24" s="3">
        <v>136</v>
      </c>
      <c r="M24" s="3">
        <v>15</v>
      </c>
      <c r="N24" s="3">
        <v>3615</v>
      </c>
      <c r="O24" s="3">
        <v>90</v>
      </c>
      <c r="P24" s="3">
        <v>110</v>
      </c>
    </row>
    <row r="25" spans="1:16" x14ac:dyDescent="0.25">
      <c r="A25" s="2" t="s">
        <v>41</v>
      </c>
      <c r="B25" s="3">
        <v>1428</v>
      </c>
      <c r="C25" s="3">
        <v>4</v>
      </c>
      <c r="D25" s="3">
        <v>113</v>
      </c>
      <c r="E25" s="3">
        <v>1</v>
      </c>
      <c r="F25" s="3">
        <v>43</v>
      </c>
      <c r="G25" s="3">
        <v>38</v>
      </c>
      <c r="H25" s="3">
        <v>106</v>
      </c>
      <c r="I25" s="3">
        <v>57</v>
      </c>
      <c r="J25" s="3">
        <v>79</v>
      </c>
      <c r="K25" s="3">
        <v>114</v>
      </c>
      <c r="L25" s="3">
        <v>133</v>
      </c>
      <c r="M25" s="3">
        <v>15</v>
      </c>
      <c r="N25" s="3">
        <v>3301</v>
      </c>
      <c r="O25" s="3">
        <v>87</v>
      </c>
      <c r="P25" s="3">
        <v>107</v>
      </c>
    </row>
    <row r="26" spans="1:16" x14ac:dyDescent="0.25">
      <c r="A26" s="2" t="s">
        <v>42</v>
      </c>
      <c r="B26" s="3">
        <v>1682</v>
      </c>
      <c r="C26" s="3">
        <v>4</v>
      </c>
      <c r="D26" s="3">
        <v>128</v>
      </c>
      <c r="E26" s="3">
        <v>1</v>
      </c>
      <c r="F26" s="3">
        <v>41</v>
      </c>
      <c r="G26" s="3">
        <v>38</v>
      </c>
      <c r="H26" s="3"/>
      <c r="I26" s="3"/>
      <c r="J26" s="3"/>
      <c r="K26" s="3"/>
      <c r="L26" s="3"/>
      <c r="M26" s="3"/>
      <c r="N26" s="3">
        <v>3352</v>
      </c>
      <c r="O26" s="3"/>
      <c r="P26" s="3"/>
    </row>
    <row r="27" spans="1:16" x14ac:dyDescent="0.25">
      <c r="A27" s="14" t="s">
        <v>16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16" x14ac:dyDescent="0.25">
      <c r="A28" s="4" t="s">
        <v>17</v>
      </c>
      <c r="B28" s="2">
        <f>MIN(B17:B26)</f>
        <v>1102</v>
      </c>
      <c r="C28" s="2">
        <f t="shared" ref="C28:P28" si="0">MIN(C17:C26)</f>
        <v>3</v>
      </c>
      <c r="D28" s="2">
        <f t="shared" si="0"/>
        <v>113</v>
      </c>
      <c r="E28" s="2">
        <f t="shared" si="0"/>
        <v>1</v>
      </c>
      <c r="F28" s="2">
        <f t="shared" si="0"/>
        <v>36</v>
      </c>
      <c r="G28" s="2">
        <f t="shared" si="0"/>
        <v>37</v>
      </c>
      <c r="H28" s="2">
        <f t="shared" si="0"/>
        <v>103</v>
      </c>
      <c r="I28" s="2">
        <f t="shared" si="0"/>
        <v>55</v>
      </c>
      <c r="J28" s="2">
        <f t="shared" si="0"/>
        <v>77</v>
      </c>
      <c r="K28" s="2">
        <f t="shared" si="0"/>
        <v>111</v>
      </c>
      <c r="L28" s="2">
        <f t="shared" si="0"/>
        <v>129</v>
      </c>
      <c r="M28" s="2">
        <f t="shared" si="0"/>
        <v>15</v>
      </c>
      <c r="N28" s="2">
        <f t="shared" si="0"/>
        <v>3215</v>
      </c>
      <c r="O28" s="2">
        <f t="shared" si="0"/>
        <v>85</v>
      </c>
      <c r="P28" s="2">
        <f t="shared" si="0"/>
        <v>104</v>
      </c>
    </row>
    <row r="29" spans="1:16" x14ac:dyDescent="0.25">
      <c r="A29" s="4" t="s">
        <v>18</v>
      </c>
      <c r="B29" s="2">
        <f>MAX(B17:B26)</f>
        <v>1799</v>
      </c>
      <c r="C29" s="2">
        <f t="shared" ref="C29:P29" si="1">MAX(C17:C26)</f>
        <v>4</v>
      </c>
      <c r="D29" s="2">
        <f t="shared" si="1"/>
        <v>179</v>
      </c>
      <c r="E29" s="2">
        <f t="shared" si="1"/>
        <v>1</v>
      </c>
      <c r="F29" s="2">
        <f t="shared" si="1"/>
        <v>46</v>
      </c>
      <c r="G29" s="2">
        <f t="shared" si="1"/>
        <v>39</v>
      </c>
      <c r="H29" s="2">
        <f t="shared" si="1"/>
        <v>109</v>
      </c>
      <c r="I29" s="2">
        <f t="shared" si="1"/>
        <v>58</v>
      </c>
      <c r="J29" s="2">
        <f t="shared" si="1"/>
        <v>81</v>
      </c>
      <c r="K29" s="2">
        <f t="shared" si="1"/>
        <v>117</v>
      </c>
      <c r="L29" s="2">
        <f t="shared" si="1"/>
        <v>136</v>
      </c>
      <c r="M29" s="2">
        <f t="shared" si="1"/>
        <v>15</v>
      </c>
      <c r="N29" s="2">
        <f t="shared" si="1"/>
        <v>3690</v>
      </c>
      <c r="O29" s="2">
        <f t="shared" si="1"/>
        <v>90</v>
      </c>
      <c r="P29" s="2">
        <f t="shared" si="1"/>
        <v>110</v>
      </c>
    </row>
    <row r="31" spans="1:16" x14ac:dyDescent="0.25">
      <c r="B31" s="5" t="s">
        <v>19</v>
      </c>
      <c r="C31" s="5">
        <f>COUNTIF(E17:E26,1)</f>
        <v>10</v>
      </c>
      <c r="D31" s="5" t="s">
        <v>20</v>
      </c>
      <c r="E31" s="6">
        <f>C31/10</f>
        <v>1</v>
      </c>
    </row>
    <row r="32" spans="1:16" x14ac:dyDescent="0.25">
      <c r="B32" s="5"/>
      <c r="C32" s="5" t="s">
        <v>21</v>
      </c>
      <c r="D32" s="5"/>
      <c r="E32" s="6">
        <f>E31/1.1</f>
        <v>0.90909090909090906</v>
      </c>
    </row>
    <row r="33" spans="2:5" x14ac:dyDescent="0.25">
      <c r="B33" s="5"/>
      <c r="C33" s="5" t="s">
        <v>22</v>
      </c>
      <c r="D33" s="5"/>
      <c r="E33" s="6">
        <f>E31/1.2</f>
        <v>0.83333333333333337</v>
      </c>
    </row>
  </sheetData>
  <mergeCells count="1">
    <mergeCell ref="A27:P2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E10" sqref="E10"/>
    </sheetView>
  </sheetViews>
  <sheetFormatPr defaultRowHeight="15" x14ac:dyDescent="0.25"/>
  <cols>
    <col min="2" max="2" width="12.28515625" bestFit="1" customWidth="1"/>
    <col min="4" max="4" width="7.5703125" bestFit="1" customWidth="1"/>
    <col min="5" max="5" width="9.7109375" bestFit="1" customWidth="1"/>
    <col min="6" max="6" width="10" bestFit="1" customWidth="1"/>
    <col min="11" max="11" width="12" bestFit="1" customWidth="1"/>
    <col min="13" max="13" width="11.5703125" bestFit="1" customWidth="1"/>
    <col min="14" max="14" width="7.7109375" bestFit="1" customWidth="1"/>
    <col min="15" max="15" width="12.140625" bestFit="1" customWidth="1"/>
    <col min="16" max="16" width="12.42578125" bestFit="1" customWidth="1"/>
  </cols>
  <sheetData>
    <row r="1" spans="1:16" x14ac:dyDescent="0.25">
      <c r="A1" s="1" t="s">
        <v>47</v>
      </c>
    </row>
    <row r="3" spans="1:16" x14ac:dyDescent="0.25">
      <c r="E3" t="s">
        <v>54</v>
      </c>
    </row>
    <row r="6" spans="1:16" x14ac:dyDescent="0.25">
      <c r="E6" s="13" t="s">
        <v>50</v>
      </c>
    </row>
    <row r="9" spans="1:16" x14ac:dyDescent="0.25">
      <c r="E9" s="10" t="s">
        <v>55</v>
      </c>
    </row>
    <row r="10" spans="1:16" x14ac:dyDescent="0.25">
      <c r="E10" s="10"/>
    </row>
    <row r="12" spans="1:16" x14ac:dyDescent="0.25">
      <c r="E12" s="7"/>
    </row>
    <row r="13" spans="1:16" x14ac:dyDescent="0.25">
      <c r="C13" t="s">
        <v>43</v>
      </c>
      <c r="E13" s="7"/>
    </row>
    <row r="15" spans="1:16" x14ac:dyDescent="0.25">
      <c r="B15" t="s">
        <v>0</v>
      </c>
      <c r="C15" t="s">
        <v>47</v>
      </c>
    </row>
    <row r="16" spans="1:16" x14ac:dyDescent="0.25">
      <c r="A16" s="8" t="s">
        <v>1</v>
      </c>
      <c r="B16" s="2" t="s">
        <v>3</v>
      </c>
      <c r="C16" s="2" t="s">
        <v>44</v>
      </c>
      <c r="D16" s="2" t="s">
        <v>2</v>
      </c>
      <c r="E16" s="2" t="s">
        <v>4</v>
      </c>
      <c r="F16" s="2" t="s">
        <v>5</v>
      </c>
      <c r="G16" s="2" t="s">
        <v>23</v>
      </c>
      <c r="H16" s="9" t="s">
        <v>24</v>
      </c>
      <c r="I16" s="9" t="s">
        <v>25</v>
      </c>
      <c r="J16" s="9" t="s">
        <v>26</v>
      </c>
      <c r="K16" s="9" t="s">
        <v>27</v>
      </c>
      <c r="L16" s="9" t="s">
        <v>28</v>
      </c>
      <c r="M16" s="9" t="s">
        <v>29</v>
      </c>
      <c r="N16" s="9" t="s">
        <v>30</v>
      </c>
      <c r="O16" s="9" t="s">
        <v>31</v>
      </c>
      <c r="P16" s="9" t="s">
        <v>32</v>
      </c>
    </row>
    <row r="17" spans="1:16" x14ac:dyDescent="0.25">
      <c r="A17" s="2" t="s">
        <v>6</v>
      </c>
      <c r="B17" s="3">
        <v>1846</v>
      </c>
      <c r="C17" s="3">
        <v>4</v>
      </c>
      <c r="D17" s="3">
        <v>188</v>
      </c>
      <c r="E17" s="3">
        <v>1</v>
      </c>
      <c r="F17" s="3">
        <v>34</v>
      </c>
      <c r="G17" s="3">
        <v>39</v>
      </c>
      <c r="H17" s="3"/>
      <c r="I17" s="3"/>
      <c r="J17" s="3">
        <v>245</v>
      </c>
      <c r="K17" s="3"/>
      <c r="L17" s="3"/>
      <c r="M17" s="3"/>
      <c r="N17" s="3"/>
      <c r="O17" s="3"/>
      <c r="P17" s="3"/>
    </row>
    <row r="18" spans="1:16" x14ac:dyDescent="0.25">
      <c r="A18" s="2" t="s">
        <v>7</v>
      </c>
      <c r="B18" s="3">
        <v>1309</v>
      </c>
      <c r="C18" s="3">
        <v>3</v>
      </c>
      <c r="D18" s="3">
        <v>213</v>
      </c>
      <c r="E18" s="3">
        <v>1</v>
      </c>
      <c r="F18" s="3">
        <v>34</v>
      </c>
      <c r="G18" s="3">
        <v>38</v>
      </c>
      <c r="H18" s="3"/>
      <c r="I18" s="3">
        <v>161</v>
      </c>
      <c r="J18" s="3">
        <v>239</v>
      </c>
      <c r="K18" s="3"/>
      <c r="L18" s="3"/>
      <c r="M18" s="3"/>
      <c r="N18" s="3"/>
      <c r="O18" s="3"/>
      <c r="P18" s="3"/>
    </row>
    <row r="19" spans="1:16" x14ac:dyDescent="0.25">
      <c r="A19" s="2" t="s">
        <v>8</v>
      </c>
      <c r="B19" s="3">
        <v>1218</v>
      </c>
      <c r="C19" s="3">
        <v>4</v>
      </c>
      <c r="D19" s="3">
        <v>169</v>
      </c>
      <c r="E19" s="3">
        <v>1</v>
      </c>
      <c r="F19" s="3">
        <v>41</v>
      </c>
      <c r="G19" s="3">
        <v>39</v>
      </c>
      <c r="H19" s="3">
        <v>101</v>
      </c>
      <c r="I19" s="3">
        <v>165</v>
      </c>
      <c r="J19" s="3">
        <v>245</v>
      </c>
      <c r="K19" s="3"/>
      <c r="L19" s="3"/>
      <c r="M19" s="3"/>
      <c r="N19" s="3"/>
      <c r="O19" s="3"/>
      <c r="P19" s="3"/>
    </row>
    <row r="20" spans="1:16" x14ac:dyDescent="0.25">
      <c r="A20" s="2" t="s">
        <v>9</v>
      </c>
      <c r="B20" s="3">
        <v>1585</v>
      </c>
      <c r="C20" s="3">
        <v>4</v>
      </c>
      <c r="D20" s="3">
        <v>159</v>
      </c>
      <c r="E20" s="3">
        <v>1</v>
      </c>
      <c r="F20" s="3">
        <v>34</v>
      </c>
      <c r="G20" s="3">
        <v>38</v>
      </c>
      <c r="H20" s="3">
        <v>98</v>
      </c>
      <c r="I20" s="3">
        <v>161</v>
      </c>
      <c r="J20" s="3">
        <v>239</v>
      </c>
      <c r="K20" s="3">
        <v>83</v>
      </c>
      <c r="L20" s="3"/>
      <c r="M20" s="3"/>
      <c r="N20" s="3"/>
      <c r="O20" s="3"/>
      <c r="P20" s="3"/>
    </row>
    <row r="21" spans="1:16" x14ac:dyDescent="0.25">
      <c r="A21" s="2" t="s">
        <v>10</v>
      </c>
      <c r="B21" s="3">
        <v>1255</v>
      </c>
      <c r="C21" s="3">
        <v>4</v>
      </c>
      <c r="D21" s="3">
        <v>158</v>
      </c>
      <c r="E21" s="3">
        <v>1</v>
      </c>
      <c r="F21" s="3">
        <v>38</v>
      </c>
      <c r="G21" s="3">
        <v>41</v>
      </c>
      <c r="H21" s="3">
        <v>106</v>
      </c>
      <c r="I21" s="3">
        <v>174</v>
      </c>
      <c r="J21" s="3">
        <v>258</v>
      </c>
      <c r="K21" s="3">
        <v>90</v>
      </c>
      <c r="L21" s="3"/>
      <c r="M21" s="3"/>
      <c r="N21" s="3"/>
      <c r="O21" s="3">
        <v>56</v>
      </c>
      <c r="P21" s="3">
        <v>69</v>
      </c>
    </row>
    <row r="22" spans="1:16" x14ac:dyDescent="0.25">
      <c r="A22" s="2" t="s">
        <v>11</v>
      </c>
      <c r="B22" s="3">
        <v>1445</v>
      </c>
      <c r="C22" s="3">
        <v>4</v>
      </c>
      <c r="D22" s="3">
        <v>128</v>
      </c>
      <c r="E22" s="3">
        <v>1</v>
      </c>
      <c r="F22" s="3">
        <v>40</v>
      </c>
      <c r="G22" s="3">
        <v>38</v>
      </c>
      <c r="H22" s="3">
        <v>98</v>
      </c>
      <c r="I22" s="3">
        <v>161</v>
      </c>
      <c r="J22" s="3">
        <v>239</v>
      </c>
      <c r="K22" s="3">
        <v>83</v>
      </c>
      <c r="L22" s="3">
        <v>93</v>
      </c>
      <c r="M22" s="3">
        <v>68</v>
      </c>
      <c r="N22" s="3"/>
      <c r="O22" s="3">
        <v>52</v>
      </c>
      <c r="P22" s="3">
        <v>64</v>
      </c>
    </row>
    <row r="23" spans="1:16" x14ac:dyDescent="0.25">
      <c r="A23" s="2" t="s">
        <v>12</v>
      </c>
      <c r="B23" s="3">
        <v>1795</v>
      </c>
      <c r="C23" s="3">
        <v>4</v>
      </c>
      <c r="D23" s="3">
        <v>169</v>
      </c>
      <c r="E23" s="3">
        <v>1</v>
      </c>
      <c r="F23" s="3">
        <v>45</v>
      </c>
      <c r="G23" s="3">
        <v>39</v>
      </c>
      <c r="H23" s="3">
        <v>101</v>
      </c>
      <c r="I23" s="3">
        <v>165</v>
      </c>
      <c r="J23" s="3">
        <v>245</v>
      </c>
      <c r="K23" s="3">
        <v>85</v>
      </c>
      <c r="L23" s="3">
        <v>95</v>
      </c>
      <c r="M23" s="3">
        <v>70</v>
      </c>
      <c r="N23" s="3"/>
      <c r="O23" s="3">
        <v>54</v>
      </c>
      <c r="P23" s="3">
        <v>66</v>
      </c>
    </row>
    <row r="24" spans="1:16" x14ac:dyDescent="0.25">
      <c r="A24" s="2" t="s">
        <v>13</v>
      </c>
      <c r="B24" s="3">
        <v>1602</v>
      </c>
      <c r="C24" s="3">
        <v>4</v>
      </c>
      <c r="D24" s="3">
        <v>117</v>
      </c>
      <c r="E24" s="3">
        <v>1</v>
      </c>
      <c r="F24" s="3">
        <v>41</v>
      </c>
      <c r="G24" s="3">
        <v>38</v>
      </c>
      <c r="H24" s="3"/>
      <c r="I24" s="3"/>
      <c r="J24" s="3"/>
      <c r="K24" s="3"/>
      <c r="L24" s="3"/>
      <c r="M24" s="3"/>
      <c r="N24" s="3">
        <v>1754</v>
      </c>
      <c r="O24" s="3"/>
      <c r="P24" s="3"/>
    </row>
    <row r="25" spans="1:16" x14ac:dyDescent="0.25">
      <c r="A25" s="2" t="s">
        <v>14</v>
      </c>
      <c r="B25" s="3">
        <v>1655</v>
      </c>
      <c r="C25" s="3">
        <v>4</v>
      </c>
      <c r="D25" s="3">
        <v>133</v>
      </c>
      <c r="E25" s="3">
        <v>1</v>
      </c>
      <c r="F25" s="3">
        <v>43</v>
      </c>
      <c r="G25" s="3">
        <v>39</v>
      </c>
      <c r="H25" s="3">
        <v>101</v>
      </c>
      <c r="I25" s="3">
        <v>165</v>
      </c>
      <c r="J25" s="3">
        <v>245</v>
      </c>
      <c r="K25" s="3">
        <v>85</v>
      </c>
      <c r="L25" s="3">
        <v>95</v>
      </c>
      <c r="M25" s="3">
        <v>70</v>
      </c>
      <c r="N25" s="3">
        <v>1741</v>
      </c>
      <c r="O25" s="3">
        <v>54</v>
      </c>
      <c r="P25" s="3">
        <v>66</v>
      </c>
    </row>
    <row r="26" spans="1:16" x14ac:dyDescent="0.25">
      <c r="A26" s="2" t="s">
        <v>15</v>
      </c>
      <c r="B26" s="3">
        <v>1662</v>
      </c>
      <c r="C26" s="3">
        <v>4</v>
      </c>
      <c r="D26" s="3">
        <v>130</v>
      </c>
      <c r="E26" s="3">
        <v>1</v>
      </c>
      <c r="F26" s="3">
        <v>44</v>
      </c>
      <c r="G26" s="3">
        <v>41</v>
      </c>
      <c r="H26" s="3">
        <v>106</v>
      </c>
      <c r="I26" s="3">
        <v>174</v>
      </c>
      <c r="J26" s="3">
        <v>258</v>
      </c>
      <c r="K26" s="3">
        <v>90</v>
      </c>
      <c r="L26" s="3">
        <v>100</v>
      </c>
      <c r="M26" s="3">
        <v>73</v>
      </c>
      <c r="N26" s="3">
        <v>1986</v>
      </c>
      <c r="O26" s="3">
        <v>56</v>
      </c>
      <c r="P26" s="3">
        <v>69</v>
      </c>
    </row>
    <row r="27" spans="1:16" x14ac:dyDescent="0.25">
      <c r="A27" s="14" t="s">
        <v>16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16" x14ac:dyDescent="0.25">
      <c r="A28" s="4" t="s">
        <v>17</v>
      </c>
      <c r="B28" s="2">
        <f>MIN(B17:B26)</f>
        <v>1218</v>
      </c>
      <c r="C28" s="2">
        <f t="shared" ref="C28:P28" si="0">MIN(C17:C26)</f>
        <v>3</v>
      </c>
      <c r="D28" s="2">
        <f t="shared" si="0"/>
        <v>117</v>
      </c>
      <c r="E28" s="2">
        <f t="shared" si="0"/>
        <v>1</v>
      </c>
      <c r="F28" s="2">
        <f t="shared" si="0"/>
        <v>34</v>
      </c>
      <c r="G28" s="2">
        <f t="shared" si="0"/>
        <v>38</v>
      </c>
      <c r="H28" s="2">
        <f t="shared" si="0"/>
        <v>98</v>
      </c>
      <c r="I28" s="2">
        <f t="shared" si="0"/>
        <v>161</v>
      </c>
      <c r="J28" s="2">
        <f t="shared" si="0"/>
        <v>239</v>
      </c>
      <c r="K28" s="2">
        <f t="shared" si="0"/>
        <v>83</v>
      </c>
      <c r="L28" s="2">
        <f t="shared" si="0"/>
        <v>93</v>
      </c>
      <c r="M28" s="2">
        <f t="shared" si="0"/>
        <v>68</v>
      </c>
      <c r="N28" s="2">
        <f t="shared" si="0"/>
        <v>1741</v>
      </c>
      <c r="O28" s="2">
        <f t="shared" si="0"/>
        <v>52</v>
      </c>
      <c r="P28" s="2">
        <f t="shared" si="0"/>
        <v>64</v>
      </c>
    </row>
    <row r="29" spans="1:16" x14ac:dyDescent="0.25">
      <c r="A29" s="4" t="s">
        <v>18</v>
      </c>
      <c r="B29" s="2">
        <f>MAX(B17:B26)</f>
        <v>1846</v>
      </c>
      <c r="C29" s="2">
        <f t="shared" ref="C29:P29" si="1">MAX(C17:C26)</f>
        <v>4</v>
      </c>
      <c r="D29" s="2">
        <f t="shared" si="1"/>
        <v>213</v>
      </c>
      <c r="E29" s="2">
        <f t="shared" si="1"/>
        <v>1</v>
      </c>
      <c r="F29" s="2">
        <f t="shared" si="1"/>
        <v>45</v>
      </c>
      <c r="G29" s="2">
        <f t="shared" si="1"/>
        <v>41</v>
      </c>
      <c r="H29" s="2">
        <f t="shared" si="1"/>
        <v>106</v>
      </c>
      <c r="I29" s="2">
        <f t="shared" si="1"/>
        <v>174</v>
      </c>
      <c r="J29" s="2">
        <f t="shared" si="1"/>
        <v>258</v>
      </c>
      <c r="K29" s="2">
        <f t="shared" si="1"/>
        <v>90</v>
      </c>
      <c r="L29" s="2">
        <f t="shared" si="1"/>
        <v>100</v>
      </c>
      <c r="M29" s="2">
        <f t="shared" si="1"/>
        <v>73</v>
      </c>
      <c r="N29" s="2">
        <f t="shared" si="1"/>
        <v>1986</v>
      </c>
      <c r="O29" s="2">
        <f t="shared" si="1"/>
        <v>56</v>
      </c>
      <c r="P29" s="2">
        <f t="shared" si="1"/>
        <v>69</v>
      </c>
    </row>
    <row r="31" spans="1:16" x14ac:dyDescent="0.25">
      <c r="B31" s="5" t="s">
        <v>19</v>
      </c>
      <c r="C31" s="5">
        <f>COUNTIF(E17:E26,1)</f>
        <v>10</v>
      </c>
      <c r="D31" s="5" t="s">
        <v>20</v>
      </c>
      <c r="E31" s="6">
        <f>C31/10</f>
        <v>1</v>
      </c>
    </row>
    <row r="32" spans="1:16" x14ac:dyDescent="0.25">
      <c r="B32" s="5"/>
      <c r="C32" s="5" t="s">
        <v>21</v>
      </c>
      <c r="D32" s="5"/>
      <c r="E32" s="6">
        <f>E31/1.1</f>
        <v>0.90909090909090906</v>
      </c>
    </row>
    <row r="33" spans="2:5" x14ac:dyDescent="0.25">
      <c r="B33" s="5"/>
      <c r="C33" s="5" t="s">
        <v>22</v>
      </c>
      <c r="D33" s="5"/>
      <c r="E33" s="6">
        <f>E31/1.2</f>
        <v>0.83333333333333337</v>
      </c>
    </row>
  </sheetData>
  <mergeCells count="1">
    <mergeCell ref="A27:P27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abSelected="1" workbookViewId="0">
      <selection activeCell="E10" sqref="E10"/>
    </sheetView>
  </sheetViews>
  <sheetFormatPr defaultRowHeight="15" x14ac:dyDescent="0.25"/>
  <cols>
    <col min="2" max="2" width="12.28515625" bestFit="1" customWidth="1"/>
    <col min="4" max="4" width="7.5703125" bestFit="1" customWidth="1"/>
    <col min="5" max="5" width="9.7109375" bestFit="1" customWidth="1"/>
    <col min="6" max="6" width="10" bestFit="1" customWidth="1"/>
    <col min="11" max="11" width="12" bestFit="1" customWidth="1"/>
    <col min="13" max="13" width="11.5703125" bestFit="1" customWidth="1"/>
    <col min="14" max="14" width="7.7109375" bestFit="1" customWidth="1"/>
    <col min="15" max="15" width="12.140625" bestFit="1" customWidth="1"/>
    <col min="16" max="16" width="12.42578125" bestFit="1" customWidth="1"/>
  </cols>
  <sheetData>
    <row r="1" spans="1:16" x14ac:dyDescent="0.25">
      <c r="A1" s="1" t="s">
        <v>48</v>
      </c>
    </row>
    <row r="3" spans="1:16" x14ac:dyDescent="0.25">
      <c r="E3" t="s">
        <v>56</v>
      </c>
    </row>
    <row r="6" spans="1:16" x14ac:dyDescent="0.25">
      <c r="E6" s="13" t="s">
        <v>57</v>
      </c>
    </row>
    <row r="9" spans="1:16" x14ac:dyDescent="0.25">
      <c r="E9" s="10" t="s">
        <v>58</v>
      </c>
    </row>
    <row r="10" spans="1:16" x14ac:dyDescent="0.25">
      <c r="E10" s="10"/>
    </row>
    <row r="12" spans="1:16" x14ac:dyDescent="0.25">
      <c r="E12" s="7"/>
    </row>
    <row r="13" spans="1:16" x14ac:dyDescent="0.25">
      <c r="C13" t="s">
        <v>43</v>
      </c>
      <c r="E13" s="7"/>
    </row>
    <row r="15" spans="1:16" x14ac:dyDescent="0.25">
      <c r="B15" t="s">
        <v>0</v>
      </c>
      <c r="C15" t="s">
        <v>48</v>
      </c>
    </row>
    <row r="16" spans="1:16" x14ac:dyDescent="0.25">
      <c r="A16" s="8" t="s">
        <v>1</v>
      </c>
      <c r="B16" s="2" t="s">
        <v>3</v>
      </c>
      <c r="C16" s="2" t="s">
        <v>44</v>
      </c>
      <c r="D16" s="2" t="s">
        <v>2</v>
      </c>
      <c r="E16" s="2" t="s">
        <v>4</v>
      </c>
      <c r="F16" s="2" t="s">
        <v>5</v>
      </c>
      <c r="G16" s="2" t="s">
        <v>23</v>
      </c>
      <c r="H16" s="9" t="s">
        <v>24</v>
      </c>
      <c r="I16" s="9" t="s">
        <v>25</v>
      </c>
      <c r="J16" s="9" t="s">
        <v>26</v>
      </c>
      <c r="K16" s="9" t="s">
        <v>27</v>
      </c>
      <c r="L16" s="9" t="s">
        <v>28</v>
      </c>
      <c r="M16" s="9" t="s">
        <v>29</v>
      </c>
      <c r="N16" s="9" t="s">
        <v>30</v>
      </c>
      <c r="O16" s="9" t="s">
        <v>31</v>
      </c>
      <c r="P16" s="9" t="s">
        <v>32</v>
      </c>
    </row>
    <row r="17" spans="1:16" x14ac:dyDescent="0.25">
      <c r="A17" s="2" t="s">
        <v>6</v>
      </c>
      <c r="B17" s="3">
        <v>2459</v>
      </c>
      <c r="C17" s="3">
        <v>5</v>
      </c>
      <c r="D17" s="3">
        <v>205</v>
      </c>
      <c r="E17" s="3">
        <v>1</v>
      </c>
      <c r="F17" s="3">
        <v>37</v>
      </c>
      <c r="G17" s="3">
        <v>43</v>
      </c>
      <c r="H17" s="3"/>
      <c r="I17" s="3"/>
      <c r="J17" s="3"/>
      <c r="K17" s="3"/>
      <c r="L17" s="3"/>
      <c r="M17" s="3"/>
      <c r="N17" s="3"/>
      <c r="O17" s="3"/>
      <c r="P17" s="3"/>
    </row>
    <row r="18" spans="1:16" x14ac:dyDescent="0.25">
      <c r="A18" s="2" t="s">
        <v>7</v>
      </c>
      <c r="B18" s="3">
        <v>1992</v>
      </c>
      <c r="C18" s="3">
        <v>5</v>
      </c>
      <c r="D18" s="3">
        <v>350</v>
      </c>
      <c r="E18" s="3">
        <v>1</v>
      </c>
      <c r="F18" s="3">
        <v>37</v>
      </c>
      <c r="G18" s="3">
        <v>43</v>
      </c>
      <c r="H18" s="3"/>
      <c r="I18" s="3"/>
      <c r="J18" s="3">
        <v>361</v>
      </c>
      <c r="K18" s="3"/>
      <c r="L18" s="3"/>
      <c r="M18" s="3"/>
      <c r="N18" s="3"/>
      <c r="O18" s="3"/>
      <c r="P18" s="3"/>
    </row>
    <row r="19" spans="1:16" x14ac:dyDescent="0.25">
      <c r="A19" s="2" t="s">
        <v>8</v>
      </c>
      <c r="B19" s="3">
        <v>2376</v>
      </c>
      <c r="C19" s="3">
        <v>5</v>
      </c>
      <c r="D19" s="3">
        <v>213</v>
      </c>
      <c r="E19" s="3">
        <v>1</v>
      </c>
      <c r="F19" s="3">
        <v>50</v>
      </c>
      <c r="G19" s="3">
        <v>43</v>
      </c>
      <c r="H19" s="3"/>
      <c r="I19" s="3">
        <v>236</v>
      </c>
      <c r="J19" s="3">
        <v>361</v>
      </c>
      <c r="K19" s="3"/>
      <c r="L19" s="3"/>
      <c r="M19" s="3"/>
      <c r="N19" s="3"/>
      <c r="O19" s="3"/>
      <c r="P19" s="3"/>
    </row>
    <row r="20" spans="1:16" x14ac:dyDescent="0.25">
      <c r="A20" s="2" t="s">
        <v>9</v>
      </c>
      <c r="B20" s="3">
        <v>1613</v>
      </c>
      <c r="C20" s="3">
        <v>5</v>
      </c>
      <c r="D20" s="3">
        <v>148</v>
      </c>
      <c r="E20" s="3">
        <v>1</v>
      </c>
      <c r="F20" s="3">
        <v>44</v>
      </c>
      <c r="G20" s="3">
        <v>43</v>
      </c>
      <c r="H20" s="3"/>
      <c r="I20" s="3">
        <v>236</v>
      </c>
      <c r="J20" s="3">
        <v>361</v>
      </c>
      <c r="K20" s="3"/>
      <c r="L20" s="3"/>
      <c r="M20" s="3">
        <v>180</v>
      </c>
      <c r="N20" s="3"/>
      <c r="O20" s="3"/>
      <c r="P20" s="3"/>
    </row>
    <row r="21" spans="1:16" x14ac:dyDescent="0.25">
      <c r="A21" s="2" t="s">
        <v>10</v>
      </c>
      <c r="B21" s="3">
        <v>2386</v>
      </c>
      <c r="C21" s="3">
        <v>5</v>
      </c>
      <c r="D21" s="3">
        <v>204</v>
      </c>
      <c r="E21" s="3">
        <v>1</v>
      </c>
      <c r="F21" s="3">
        <v>39</v>
      </c>
      <c r="G21" s="3">
        <v>43</v>
      </c>
      <c r="H21" s="3"/>
      <c r="I21" s="3"/>
      <c r="J21" s="3"/>
      <c r="K21" s="3"/>
      <c r="L21" s="3">
        <v>270</v>
      </c>
      <c r="M21" s="3"/>
      <c r="N21" s="3"/>
      <c r="O21" s="3"/>
      <c r="P21" s="3"/>
    </row>
    <row r="22" spans="1:16" x14ac:dyDescent="0.25">
      <c r="A22" s="2" t="s">
        <v>11</v>
      </c>
      <c r="B22" s="3">
        <v>2490</v>
      </c>
      <c r="C22" s="3">
        <v>5</v>
      </c>
      <c r="D22" s="3">
        <v>150</v>
      </c>
      <c r="E22" s="3">
        <v>1</v>
      </c>
      <c r="F22" s="3">
        <v>39</v>
      </c>
      <c r="G22" s="3">
        <v>43</v>
      </c>
      <c r="H22" s="3"/>
      <c r="I22" s="3"/>
      <c r="J22" s="3"/>
      <c r="K22" s="3"/>
      <c r="L22" s="3"/>
      <c r="M22" s="3"/>
      <c r="N22" s="3"/>
      <c r="O22" s="3">
        <v>119</v>
      </c>
      <c r="P22" s="3">
        <v>146</v>
      </c>
    </row>
    <row r="23" spans="1:16" x14ac:dyDescent="0.25">
      <c r="A23" s="2" t="s">
        <v>12</v>
      </c>
      <c r="B23" s="3">
        <v>1806</v>
      </c>
      <c r="C23" s="3">
        <v>6</v>
      </c>
      <c r="D23" s="3">
        <v>204</v>
      </c>
      <c r="E23" s="3">
        <v>1</v>
      </c>
      <c r="F23" s="3">
        <v>49</v>
      </c>
      <c r="G23" s="3">
        <v>43</v>
      </c>
      <c r="H23" s="3"/>
      <c r="I23" s="3">
        <v>236</v>
      </c>
      <c r="J23" s="3"/>
      <c r="K23" s="3">
        <v>60</v>
      </c>
      <c r="L23" s="3"/>
      <c r="M23" s="3"/>
      <c r="N23" s="3"/>
      <c r="O23" s="3"/>
      <c r="P23" s="3"/>
    </row>
    <row r="24" spans="1:16" x14ac:dyDescent="0.25">
      <c r="A24" s="2" t="s">
        <v>13</v>
      </c>
      <c r="B24" s="3">
        <v>1762</v>
      </c>
      <c r="C24" s="3">
        <v>5</v>
      </c>
      <c r="D24" s="3">
        <v>139</v>
      </c>
      <c r="E24" s="3">
        <v>1</v>
      </c>
      <c r="F24" s="3">
        <v>39</v>
      </c>
      <c r="G24" s="3">
        <v>43</v>
      </c>
      <c r="H24" s="3">
        <v>34</v>
      </c>
      <c r="I24" s="3"/>
      <c r="J24" s="3"/>
      <c r="K24" s="3"/>
      <c r="L24" s="3"/>
      <c r="M24" s="3"/>
      <c r="N24" s="3">
        <v>2080</v>
      </c>
      <c r="O24" s="3">
        <v>119</v>
      </c>
      <c r="P24" s="3">
        <v>146</v>
      </c>
    </row>
    <row r="25" spans="1:16" x14ac:dyDescent="0.25">
      <c r="A25" s="2" t="s">
        <v>14</v>
      </c>
      <c r="B25" s="3">
        <v>2355</v>
      </c>
      <c r="C25" s="3">
        <v>5</v>
      </c>
      <c r="D25" s="3">
        <v>138</v>
      </c>
      <c r="E25" s="3">
        <v>1</v>
      </c>
      <c r="F25" s="3">
        <v>43</v>
      </c>
      <c r="G25" s="3">
        <v>42</v>
      </c>
      <c r="H25" s="3">
        <v>33</v>
      </c>
      <c r="I25" s="3">
        <v>231</v>
      </c>
      <c r="J25" s="3">
        <v>352</v>
      </c>
      <c r="K25" s="3">
        <v>58</v>
      </c>
      <c r="L25" s="3">
        <v>264</v>
      </c>
      <c r="M25" s="3">
        <v>176</v>
      </c>
      <c r="N25" s="3">
        <v>2115</v>
      </c>
      <c r="O25" s="3">
        <v>116</v>
      </c>
      <c r="P25" s="3">
        <v>142</v>
      </c>
    </row>
    <row r="26" spans="1:16" x14ac:dyDescent="0.25">
      <c r="A26" s="2" t="s">
        <v>15</v>
      </c>
      <c r="B26" s="3">
        <v>1920</v>
      </c>
      <c r="C26" s="3">
        <v>5</v>
      </c>
      <c r="D26" s="3">
        <v>198</v>
      </c>
      <c r="E26" s="3">
        <v>1</v>
      </c>
      <c r="F26" s="3">
        <v>43</v>
      </c>
      <c r="G26" s="3">
        <v>41</v>
      </c>
      <c r="H26" s="3">
        <v>32</v>
      </c>
      <c r="I26" s="3">
        <v>225</v>
      </c>
      <c r="J26" s="3">
        <v>344</v>
      </c>
      <c r="K26" s="3">
        <v>57</v>
      </c>
      <c r="L26" s="3">
        <v>258</v>
      </c>
      <c r="M26" s="3">
        <v>172</v>
      </c>
      <c r="N26" s="3">
        <v>2114</v>
      </c>
      <c r="O26" s="3">
        <v>113</v>
      </c>
      <c r="P26" s="3">
        <v>139</v>
      </c>
    </row>
    <row r="27" spans="1:16" x14ac:dyDescent="0.25">
      <c r="A27" s="14" t="s">
        <v>16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16" x14ac:dyDescent="0.25">
      <c r="A28" s="4" t="s">
        <v>17</v>
      </c>
      <c r="B28" s="2">
        <f>MIN(B17:B26)</f>
        <v>1613</v>
      </c>
      <c r="C28" s="2">
        <f t="shared" ref="C28:P28" si="0">MIN(C17:C26)</f>
        <v>5</v>
      </c>
      <c r="D28" s="2">
        <f t="shared" si="0"/>
        <v>138</v>
      </c>
      <c r="E28" s="2">
        <f t="shared" si="0"/>
        <v>1</v>
      </c>
      <c r="F28" s="2">
        <f t="shared" si="0"/>
        <v>37</v>
      </c>
      <c r="G28" s="2">
        <f t="shared" si="0"/>
        <v>41</v>
      </c>
      <c r="H28" s="2">
        <f t="shared" si="0"/>
        <v>32</v>
      </c>
      <c r="I28" s="2">
        <f t="shared" si="0"/>
        <v>225</v>
      </c>
      <c r="J28" s="2">
        <f t="shared" si="0"/>
        <v>344</v>
      </c>
      <c r="K28" s="2">
        <f t="shared" si="0"/>
        <v>57</v>
      </c>
      <c r="L28" s="2">
        <f t="shared" si="0"/>
        <v>258</v>
      </c>
      <c r="M28" s="2">
        <f t="shared" si="0"/>
        <v>172</v>
      </c>
      <c r="N28" s="2">
        <f t="shared" si="0"/>
        <v>2080</v>
      </c>
      <c r="O28" s="2">
        <f t="shared" si="0"/>
        <v>113</v>
      </c>
      <c r="P28" s="2">
        <f t="shared" si="0"/>
        <v>139</v>
      </c>
    </row>
    <row r="29" spans="1:16" x14ac:dyDescent="0.25">
      <c r="A29" s="4" t="s">
        <v>18</v>
      </c>
      <c r="B29" s="2">
        <f>MAX(B17:B26)</f>
        <v>2490</v>
      </c>
      <c r="C29" s="2">
        <f t="shared" ref="C29:P29" si="1">MAX(C17:C26)</f>
        <v>6</v>
      </c>
      <c r="D29" s="2">
        <f t="shared" si="1"/>
        <v>350</v>
      </c>
      <c r="E29" s="2">
        <f t="shared" si="1"/>
        <v>1</v>
      </c>
      <c r="F29" s="2">
        <f t="shared" si="1"/>
        <v>50</v>
      </c>
      <c r="G29" s="2">
        <f t="shared" si="1"/>
        <v>43</v>
      </c>
      <c r="H29" s="2">
        <f t="shared" si="1"/>
        <v>34</v>
      </c>
      <c r="I29" s="2">
        <f t="shared" si="1"/>
        <v>236</v>
      </c>
      <c r="J29" s="2">
        <f t="shared" si="1"/>
        <v>361</v>
      </c>
      <c r="K29" s="2">
        <f t="shared" si="1"/>
        <v>60</v>
      </c>
      <c r="L29" s="2">
        <f t="shared" si="1"/>
        <v>270</v>
      </c>
      <c r="M29" s="2">
        <f t="shared" si="1"/>
        <v>180</v>
      </c>
      <c r="N29" s="2">
        <f t="shared" si="1"/>
        <v>2115</v>
      </c>
      <c r="O29" s="2">
        <f t="shared" si="1"/>
        <v>119</v>
      </c>
      <c r="P29" s="2">
        <f t="shared" si="1"/>
        <v>146</v>
      </c>
    </row>
    <row r="31" spans="1:16" x14ac:dyDescent="0.25">
      <c r="B31" s="5" t="s">
        <v>19</v>
      </c>
      <c r="C31" s="5">
        <f>COUNTIF(E17:E26,1)</f>
        <v>10</v>
      </c>
      <c r="D31" s="5" t="s">
        <v>20</v>
      </c>
      <c r="E31" s="6">
        <f>C31/10</f>
        <v>1</v>
      </c>
    </row>
    <row r="32" spans="1:16" x14ac:dyDescent="0.25">
      <c r="B32" s="5"/>
      <c r="C32" s="5" t="s">
        <v>21</v>
      </c>
      <c r="D32" s="5"/>
      <c r="E32" s="6">
        <f>E31/1.1</f>
        <v>0.90909090909090906</v>
      </c>
    </row>
    <row r="33" spans="2:5" x14ac:dyDescent="0.25">
      <c r="B33" s="5"/>
      <c r="C33" s="5" t="s">
        <v>22</v>
      </c>
      <c r="D33" s="5"/>
      <c r="E33" s="6">
        <f>E31/1.2</f>
        <v>0.83333333333333337</v>
      </c>
    </row>
  </sheetData>
  <mergeCells count="1">
    <mergeCell ref="A27:P2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Tax Collector</vt:lpstr>
      <vt:lpstr>Man Eater</vt:lpstr>
      <vt:lpstr> Tribal Warrior </vt:lpstr>
      <vt:lpstr> Bone Shaman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Djongov</dc:creator>
  <cp:lastModifiedBy>Djongov</cp:lastModifiedBy>
  <dcterms:created xsi:type="dcterms:W3CDTF">2016-06-13T15:57:03Z</dcterms:created>
  <dcterms:modified xsi:type="dcterms:W3CDTF">2016-07-26T20:30:46Z</dcterms:modified>
</cp:coreProperties>
</file>